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'CBS'!$A$1:$H$72</definedName>
    <definedName name="_xlnm.Print_Area" localSheetId="0">'CIS'!$A$1:$E$65</definedName>
    <definedName name="_xlnm.Print_Area" localSheetId="2">'CSCE'!$A$1:$I$47</definedName>
    <definedName name="_xlnm.Print_Area" localSheetId="4">'NTIFR'!$A$1:$K$332</definedName>
    <definedName name="_xlnm.Print_Area" localSheetId="3">'SUM CCF'!$A$1:$D$87</definedName>
    <definedName name="Print_Area_MI" localSheetId="1">'CBS'!$A$3:$I$70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<sst xmlns="http://schemas.openxmlformats.org/spreadsheetml/2006/main" count="599" uniqueCount="436">
  <si>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</si>
  <si>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</si>
  <si>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</si>
  <si>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</si>
  <si>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</si>
  <si>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</si>
  <si>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</si>
  <si>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</si>
  <si>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</si>
  <si>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</si>
  <si>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</si>
  <si>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</si>
  <si>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</si>
  <si>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</si>
  <si>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</si>
  <si>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</si>
  <si>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</si>
  <si>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</si>
  <si>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</si>
  <si>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</si>
  <si>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</si>
  <si>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</si>
  <si>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</si>
  <si>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Other investment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</si>
  <si>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</si>
  <si>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</si>
  <si>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</si>
  <si>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</si>
  <si>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</si>
  <si>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</si>
  <si>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</si>
  <si>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</si>
  <si>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</si>
  <si>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</si>
  <si>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</si>
  <si>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</si>
  <si>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</si>
  <si>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</si>
  <si>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</si>
  <si>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</si>
  <si>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</si>
  <si>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</si>
  <si>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</si>
  <si>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</si>
  <si>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</si>
  <si>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</si>
  <si>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</si>
  <si>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</si>
  <si>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</si>
  <si>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</si>
  <si>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</si>
  <si>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</si>
  <si>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</si>
  <si>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</si>
  <si>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</si>
  <si>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</si>
  <si>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</si>
  <si>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</si>
  <si>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</si>
  <si>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</si>
  <si>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</si>
  <si>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</si>
  <si>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</si>
  <si>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</si>
  <si>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</si>
  <si>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</si>
  <si>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</si>
  <si>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</si>
  <si>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</si>
  <si>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</si>
  <si>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</si>
  <si>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</si>
  <si>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</si>
  <si>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</si>
  <si>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</si>
  <si>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</si>
  <si>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</si>
  <si>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</si>
  <si>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</si>
  <si>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</si>
  <si>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</si>
  <si>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</si>
  <si>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</si>
  <si>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</si>
  <si>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</si>
  <si>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</si>
  <si>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</si>
  <si>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</si>
  <si>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</si>
  <si>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</si>
  <si>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</si>
  <si>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</si>
  <si>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</si>
  <si>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</si>
  <si>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</si>
  <si>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</si>
  <si>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</si>
  <si>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</si>
  <si>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</si>
  <si>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</si>
  <si>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</si>
  <si>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</si>
  <si>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</si>
  <si>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</si>
  <si>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</si>
  <si>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</si>
  <si>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</si>
  <si>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</si>
  <si>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</si>
  <si>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</si>
  <si>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</si>
  <si>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</si>
  <si>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</si>
  <si>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</si>
  <si>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</si>
  <si>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</si>
  <si>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</si>
  <si>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</si>
  <si>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</si>
  <si>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</si>
  <si>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</si>
  <si>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</si>
  <si>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</si>
  <si>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</si>
  <si>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</si>
  <si>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</si>
  <si>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</si>
  <si>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</si>
  <si>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</si>
  <si>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</si>
  <si>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</si>
  <si>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</si>
  <si>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</si>
  <si>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</si>
  <si>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</si>
  <si>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</si>
  <si>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</si>
  <si>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Eliminations</t>
  </si>
  <si>
    <t>As at</t>
  </si>
  <si>
    <t/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</si>
  <si>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</si>
  <si>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</si>
  <si>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</si>
  <si>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</si>
  <si>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Restated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</si>
  <si>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</si>
  <si>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</si>
  <si>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</si>
  <si>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</si>
  <si>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</si>
  <si>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</si>
  <si>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</si>
  <si>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</si>
  <si>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</si>
  <si>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</si>
  <si>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</si>
  <si>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</si>
  <si>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</si>
  <si>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Profit for the period</t>
  </si>
  <si>
    <t>Comparatives</t>
  </si>
  <si>
    <t>Previously</t>
  </si>
  <si>
    <t>stated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</si>
  <si>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</si>
  <si>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</si>
  <si>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</si>
  <si>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</si>
  <si>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</si>
  <si>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</si>
  <si>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</si>
  <si>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</si>
  <si>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</si>
  <si>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</si>
  <si>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</si>
  <si>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</si>
  <si>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</si>
  <si>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</si>
  <si>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</si>
  <si>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</si>
  <si>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</si>
  <si>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</si>
  <si>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</si>
  <si>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</si>
  <si>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</si>
  <si>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</si>
  <si>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</si>
  <si>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</si>
  <si>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</si>
  <si>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</si>
  <si>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</si>
  <si>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</si>
  <si>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</si>
  <si>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Dividend paid to shareholders of the company</t>
  </si>
  <si>
    <t>Acquisition of additional interest in subsidiaries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</si>
  <si>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</si>
  <si>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</si>
  <si>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</si>
  <si>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</si>
  <si>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</si>
  <si>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</si>
  <si>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 xml:space="preserve"> and a jointly controlled entity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</si>
  <si>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</si>
  <si>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</si>
  <si>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</si>
  <si>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</si>
  <si>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</si>
  <si>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</si>
  <si>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</si>
  <si>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</si>
  <si>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</si>
  <si>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</si>
  <si>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 ended</t>
  </si>
  <si>
    <t>Quarter</t>
  </si>
  <si>
    <t>Unaudited</t>
  </si>
  <si>
    <t>Earnings/(loss) per share (sen):</t>
  </si>
  <si>
    <t>Share options granted under ESOS</t>
  </si>
  <si>
    <t>Proceeds from issuance of ordinary shares</t>
  </si>
  <si>
    <t>Diluted EPS</t>
  </si>
  <si>
    <t>Basic EPS</t>
  </si>
  <si>
    <t>30.6.2007</t>
  </si>
  <si>
    <t>Acquisition of additional interest in investment</t>
  </si>
  <si>
    <t>Proceeds from disposal of subsidiary</t>
  </si>
  <si>
    <t>Discontinued operation</t>
  </si>
  <si>
    <t>Profit attributable to shareholders</t>
  </si>
  <si>
    <t xml:space="preserve">Discontinued 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</si>
  <si>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</si>
  <si>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</si>
  <si>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</si>
  <si>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</si>
  <si>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</si>
  <si>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</si>
  <si>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Basic, for profit from continuing operations</t>
  </si>
  <si>
    <t>Diluted, for profit from continuing operations</t>
  </si>
  <si>
    <t>Cash generated from operations</t>
  </si>
  <si>
    <t>Year to date</t>
  </si>
  <si>
    <t>30 June 2007</t>
  </si>
  <si>
    <t>Financial Period Ended</t>
  </si>
  <si>
    <t>ended 30 June 2007 and the accompanying notes attached to the interim financial statements.</t>
  </si>
  <si>
    <t>NA</t>
  </si>
  <si>
    <t>FRS 117</t>
  </si>
  <si>
    <t>Leases</t>
  </si>
  <si>
    <t>FRS 124</t>
  </si>
  <si>
    <t>Related Party Disclosures</t>
  </si>
  <si>
    <t>The group has previously classified the lease of land as finance lease and has recognised the amount of prepaid lease payments</t>
  </si>
  <si>
    <t>Decrease in property, plant and equipment</t>
  </si>
  <si>
    <t>Increase in prepaid land lease payments</t>
  </si>
  <si>
    <t>As at 30 June 2007</t>
  </si>
  <si>
    <t>Note 1 (a)</t>
  </si>
  <si>
    <t>The following comparative amounts have been restated due to the adoption of revised FRS: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</si>
  <si>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</si>
  <si>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</si>
  <si>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</si>
  <si>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</si>
  <si>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</si>
  <si>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</si>
  <si>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</si>
  <si>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</si>
  <si>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</si>
  <si>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</si>
  <si>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</si>
  <si>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</si>
  <si>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</si>
  <si>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</si>
  <si>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At 1 July 2007</t>
  </si>
  <si>
    <t>Continuing operations</t>
  </si>
  <si>
    <t>Discontinued operations</t>
  </si>
  <si>
    <t>July 2007</t>
  </si>
  <si>
    <t>Year to date ended</t>
  </si>
  <si>
    <t>FRS 6</t>
  </si>
  <si>
    <t>Exploration for and Evaluation of Mineral Resources</t>
  </si>
  <si>
    <t>FRS 107</t>
  </si>
  <si>
    <t>Cash Flow Statements</t>
  </si>
  <si>
    <t>FRS 111</t>
  </si>
  <si>
    <t>Construction Contracts</t>
  </si>
  <si>
    <t>FRS 118</t>
  </si>
  <si>
    <t>FRS 120</t>
  </si>
  <si>
    <t>FRS 134</t>
  </si>
  <si>
    <t>Interim Financial Reporting</t>
  </si>
  <si>
    <t>FRS 137</t>
  </si>
  <si>
    <t>Provisions, Contingent Liabilities and Contingent Assets</t>
  </si>
  <si>
    <t>Employee Benefits</t>
  </si>
  <si>
    <t>The Effects of Changes in Foreign Exchange Rates</t>
  </si>
  <si>
    <t>FRS 119 (Amendment)</t>
  </si>
  <si>
    <t>FRS 121 (Amendment)</t>
  </si>
  <si>
    <t>beginning on or after</t>
  </si>
  <si>
    <t>1 October 2006</t>
  </si>
  <si>
    <t>1 January 2007</t>
  </si>
  <si>
    <t>1 July 2007</t>
  </si>
  <si>
    <t xml:space="preserve">The adoption of the above FRS do not have significant financial impact on the Group except for the adoption of FRS 117. </t>
  </si>
  <si>
    <t>The Group has changed its financial year end from 31 December to 30 June so as to be coterminous with</t>
  </si>
  <si>
    <t>Net profit for the financial period</t>
  </si>
  <si>
    <t>INDIVIDUAL QUARTER</t>
  </si>
  <si>
    <t>CUMULATIVE QUARTER</t>
  </si>
  <si>
    <t>Foreign currency translation</t>
  </si>
  <si>
    <t>Realisation of reserve</t>
  </si>
  <si>
    <t>Basic, for (loss)/profit from discontinued operations</t>
  </si>
  <si>
    <t>Diluted, for (loss)/profit from discontinued operations</t>
  </si>
  <si>
    <t xml:space="preserve">The Group has changed its financial year end from 31 December to 30 June so as to be coterminous with the year end </t>
  </si>
  <si>
    <t>(a) FRS 117 Leases</t>
  </si>
  <si>
    <t>Scheme at an exercise price of RM1.00 per ordinary share.</t>
  </si>
  <si>
    <t>the Defendant's Solicitors are of the opinion that the Plaintiff's chances of success in the claim against the Defendant</t>
  </si>
  <si>
    <t>are remote.</t>
  </si>
  <si>
    <t>Profit from continuing operations</t>
  </si>
  <si>
    <t>(Loss)/profit from discontinued operations</t>
  </si>
  <si>
    <t>Net profit attributable to equity holders of the Company</t>
  </si>
  <si>
    <t>operating lease with the unamortized carrying amount classified as prepaid lease payments.</t>
  </si>
  <si>
    <t xml:space="preserve">as property within its property, plant and equipment. The group shall on adoption of this standards treat such lease as an </t>
  </si>
  <si>
    <t xml:space="preserve">the purposes of lease classification. The land element is normally classified as an operating lease unless title passes to the </t>
  </si>
  <si>
    <t>financial periods</t>
  </si>
  <si>
    <t xml:space="preserve">Effective for </t>
  </si>
  <si>
    <t xml:space="preserve">There were no material events subsequent to the end of the current quarter that have not been reflected in the interim financial </t>
  </si>
  <si>
    <t>the year end of its holding company. Correspondingly, the income statement, statement of changes in equity,</t>
  </si>
  <si>
    <t>The changes have been accounted for by restating the following opening balances in the balance sheet as at 1 July 2007:</t>
  </si>
  <si>
    <t>Preceding year corresponding period</t>
  </si>
  <si>
    <t>financial statements for the eighteen-month period ended 30 June 2007 and the accompanying notes</t>
  </si>
  <si>
    <t xml:space="preserve">statements for the eighteen-month period ended 30 June 2007 and the accompanying notes attached to the </t>
  </si>
  <si>
    <t>Share capital</t>
  </si>
  <si>
    <t>Non-Current Liabilities</t>
  </si>
  <si>
    <t>Issue of ordinary shares pursuant to ESOS</t>
  </si>
  <si>
    <t xml:space="preserve">of its holding company. Correspondingly, the income statement, statement of changes in equity, and cash flow statements </t>
  </si>
  <si>
    <t>lessee at the end of the lease term.</t>
  </si>
  <si>
    <t>Effects of dilution from ESOS ('000)</t>
  </si>
  <si>
    <t>Basic, for profit from continuing operations (sen)</t>
  </si>
  <si>
    <t>Diluted, for profit from continuing operations (sen)</t>
  </si>
  <si>
    <t>Diluted, for (loss)/profit from discontinued operations (sen)</t>
  </si>
  <si>
    <t>Profit before tax</t>
  </si>
  <si>
    <t>Tax</t>
  </si>
  <si>
    <t>Profit after tax</t>
  </si>
  <si>
    <t>Deferred tax</t>
  </si>
  <si>
    <t>Audited (Restated)</t>
  </si>
  <si>
    <t>The condensed consolidated statements of changes in equity should be read in conjunction with the audited financial statements for the eighteen-month period</t>
  </si>
  <si>
    <t xml:space="preserve">financial statements for the eighteen-month period ended 30 June 2007 and the accompanying notes attached </t>
  </si>
  <si>
    <t>the eighteen-month period ended 30 June 2007 except for the adoption of the following new and revised FRSs:</t>
  </si>
  <si>
    <t>Unsecured:</t>
  </si>
  <si>
    <t>and cash flow statements of the preceding year corresponding period represents the period from 1 July 2006 to</t>
  </si>
  <si>
    <t>A4</t>
  </si>
  <si>
    <t>October 2007</t>
  </si>
  <si>
    <t>November 2007</t>
  </si>
  <si>
    <t>December 2007</t>
  </si>
  <si>
    <t xml:space="preserve">Net gains/(losses) recognised directly </t>
  </si>
  <si>
    <t xml:space="preserve">  in equity</t>
  </si>
  <si>
    <t>Total recognised gain/(loss)</t>
  </si>
  <si>
    <t>Dividends</t>
  </si>
  <si>
    <t>Proceeds from disposal of investment</t>
  </si>
  <si>
    <t>Advances from an associate</t>
  </si>
  <si>
    <t>Net repayment of short term borrowings</t>
  </si>
  <si>
    <t>Net cash used in financing activities</t>
  </si>
  <si>
    <t>period ended 30 June 2007.</t>
  </si>
  <si>
    <t>The interim financial statements should be read in conjunction with the audited financial statements for the eighteen-month</t>
  </si>
  <si>
    <t>The principal effects of the changes in accounting policies resulting from the adoption of the revised FRS 117 are discussed</t>
  </si>
  <si>
    <t>below:</t>
  </si>
  <si>
    <t xml:space="preserve">On 7 November 2007, Nian Sheng Investments Limited (a wholly owned subsidiary of DNP Holdings Berhad) had entered into a </t>
  </si>
  <si>
    <t xml:space="preserve">conditional agreement for the sale of its entire 6.28% interest in the issued share capital of Diamond String Limited ('DSL') </t>
  </si>
  <si>
    <t xml:space="preserve">together with its shareholders' loan to DSL of HKD46.01 million for a cash consideration of HKD214.91 million. The proposed  </t>
  </si>
  <si>
    <t>Profit/(loss) from operations</t>
  </si>
  <si>
    <t>There was no significant change in estimates of amount reported in prior interim periods or prior financial period.</t>
  </si>
  <si>
    <t>Average</t>
  </si>
  <si>
    <t>Adjusted weighted average no of shares in issue and</t>
  </si>
  <si>
    <t>Basic, for (loss)/profit from discontinued operations(sen)</t>
  </si>
  <si>
    <t>Current year prospect</t>
  </si>
  <si>
    <t xml:space="preserve">  issuable ('000)</t>
  </si>
  <si>
    <t xml:space="preserve">Net gains recognised directly </t>
  </si>
  <si>
    <t>Total recognised gain</t>
  </si>
  <si>
    <t xml:space="preserve">Accounting for Government Grants and Disclosure of Government </t>
  </si>
  <si>
    <t xml:space="preserve">  Assistance</t>
  </si>
  <si>
    <t>Profit/(loss) before tax</t>
  </si>
  <si>
    <t>Profit/(loss) after tax</t>
  </si>
  <si>
    <t xml:space="preserve">A first and final dividend of 5% less 27% tax amounting to RM11.6 million in respect of the eighteen-month financial period </t>
  </si>
  <si>
    <t>ended 30 June 2007 was paid on 28 November 2007.</t>
  </si>
  <si>
    <t>Deferred tax recognised</t>
  </si>
  <si>
    <t>Impairment losses on land and buildings</t>
  </si>
  <si>
    <t>January 2008</t>
  </si>
  <si>
    <t>March 2008</t>
  </si>
  <si>
    <t>c) There were no foreign currency borrowings included in the above.</t>
  </si>
  <si>
    <t>Net cash from operating activities</t>
  </si>
  <si>
    <t>Net decrease in cash and cash equivalents</t>
  </si>
  <si>
    <t xml:space="preserve">The adoption of this standards has affected the classification of leases of land. Land and buildings are considered separately for </t>
  </si>
  <si>
    <t>Cumulative</t>
  </si>
  <si>
    <t>FOR THE 12 MONTHS ENDED 30 JUNE 2008 - UNAUDITED</t>
  </si>
  <si>
    <t>30.6.2008</t>
  </si>
  <si>
    <t>30 June 2007.</t>
  </si>
  <si>
    <t>AS AT 30 JUNE 2008</t>
  </si>
  <si>
    <t>30 June 2008</t>
  </si>
  <si>
    <t>At 30 June 2008</t>
  </si>
  <si>
    <t>At 30 June 2007</t>
  </si>
  <si>
    <t>12 months ended</t>
  </si>
  <si>
    <t>of the preceding year corresponding period represents the period from 1 July 2006 to 30 June 2007.</t>
  </si>
  <si>
    <t>Revaluation deficit of land and buildings, net</t>
  </si>
  <si>
    <t>Bank overdrafts (included in short term borrowings in Note B9)</t>
  </si>
  <si>
    <t>Net cash from/(used in) investing activities</t>
  </si>
  <si>
    <t>Drawdown of term loan</t>
  </si>
  <si>
    <t>A12</t>
  </si>
  <si>
    <t>Unusual items</t>
  </si>
  <si>
    <t>Group's workforce for the financial year ended 30 June 2008.</t>
  </si>
  <si>
    <t>During the current financial year, the Company bought back its issued shares from the open market as follows:-</t>
  </si>
  <si>
    <t>There were no issuance and repayment of debts and equity securities for the current financial year except for</t>
  </si>
  <si>
    <t>of the Company. None of the treasury shares were sold or cancelled during the current financial year.</t>
  </si>
  <si>
    <t>Segmental revenue and results for the quarter ended 30 June 2008 :</t>
  </si>
  <si>
    <t>Segmental revenue and results for the year ended 30 June 2008 :</t>
  </si>
  <si>
    <t xml:space="preserve">There was no change in the composition of the Group for the current quarter and the financial year. </t>
  </si>
  <si>
    <t>corresponding year. This was mainly due to higher revenue from the property development and trading division.</t>
  </si>
  <si>
    <t>30/6/08</t>
  </si>
  <si>
    <t xml:space="preserve">There was no purchase or disposal of quoted securities for the current quarter and financial year. There </t>
  </si>
  <si>
    <t>was no investment in quoted securities as at 30 June 2008.</t>
  </si>
  <si>
    <t>Date :  21 August 2008</t>
  </si>
  <si>
    <t>April 2008</t>
  </si>
  <si>
    <t>Jun 2008</t>
  </si>
  <si>
    <t>The repurchase transaction was financed by internally generated funds. As at 15 August 2008,  the total number of treasury</t>
  </si>
  <si>
    <t xml:space="preserve">the issuance of 995,600 ordinary shares of RM1.00 for cash pursuant to the Company's Employee Share Options </t>
  </si>
  <si>
    <t>For the financial year ended 30 June 2008, the Group's revenue of RM382.0 million was 24% higher than the preceding</t>
  </si>
  <si>
    <t xml:space="preserve"> The Group recorded a profit before tax of RM137.5 million for the financial year ended 30 June 2008 compared to RM76.2 million</t>
  </si>
  <si>
    <t xml:space="preserve">in the quarter ended 30 June 2008. This was mainly due to the higher revenue recorded by the property division.  </t>
  </si>
  <si>
    <t>At 1 July 2006 (restated)</t>
  </si>
  <si>
    <t xml:space="preserve">Charges of RM3.6 million were made to account for the retrenchment costs in respect of the rationalization of the  </t>
  </si>
  <si>
    <t>statements.</t>
  </si>
  <si>
    <t xml:space="preserve"> for the preceding corresponding year mainly due to a RM64 million gain on disposal of investment (please refer to note B6).</t>
  </si>
  <si>
    <t>The Group recorded a 31% increase in revenue from RM84.8 million in the quarter ended 31 March 2008 to RM111.4 million</t>
  </si>
  <si>
    <t xml:space="preserve">With a fair value gain of RM60.8 million on its investment properties to offset an impairment provision for development properties </t>
  </si>
  <si>
    <t xml:space="preserve">of RM37.0 million in the current quarter, the Group recorded a profit before tax of RM39.0 million in the quarter ended 30 June 2008 </t>
  </si>
  <si>
    <t xml:space="preserve">compared to profit before tax of RM5.0 million in the quarter ended 31 March 2008. </t>
  </si>
  <si>
    <t>The performance of the Group is expected to be satisfactory for the financial year ending 30 June 2009.</t>
  </si>
  <si>
    <t xml:space="preserve">disposal has been completed on 17 December 2007 and resulted in a net gain of RM64 million at Group level. </t>
  </si>
  <si>
    <t xml:space="preserve">of 5 sen less 25% Malaysian Income Tax and special dividend of 3 sen less 25% Malaysian Income Tax for the financial year ended </t>
  </si>
  <si>
    <t>There was no corporate proposal announced which remained incomplete as at 15 August 2008.</t>
  </si>
  <si>
    <t>30 June 2008  (2007: 5 sen per share less 27% taxation) amounting to RM18.7 million.</t>
  </si>
  <si>
    <t xml:space="preserve">The Board of Directors has recommended, for approval at the forthcoming Annual General Meeting, payment of a first and final dividend </t>
  </si>
  <si>
    <t>Over provision in prior years</t>
  </si>
  <si>
    <t xml:space="preserve">For the current quarter and year ended 30 June 2008, the effective tax rate for the Group is higher than the statutory rate principally </t>
  </si>
  <si>
    <t>due to additional deferred tax provision made.</t>
  </si>
  <si>
    <r>
      <t>Selangor. The matter is now fixed for Mention on 9 September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2008</t>
    </r>
    <r>
      <rPr>
        <sz val="10"/>
        <rFont val="Arial"/>
        <family val="2"/>
      </rPr>
      <t>. Based on the representation by the Defendant</t>
    </r>
  </si>
  <si>
    <t xml:space="preserve">As at 15 August 2008, the Group had outstanding forward foreign exchange sales contracts amounting to USD2.2 million </t>
  </si>
  <si>
    <t>with licensed financial institutions in Malaysia. The USD contracts bear maturity dates from 16 August 2008 to 3 July 2009</t>
  </si>
  <si>
    <t>at rates of exchange ranging from RM3.2340 to RM3.3964 to USD1.0000.</t>
  </si>
  <si>
    <t>shares held under Section 67A of the Companies Act, 1965 were 10,004,800 or 3% of the total paid up share capital</t>
  </si>
  <si>
    <t>The valuations of land and buildings (under property, plant and equipment) have been brought forward without amendments</t>
  </si>
  <si>
    <t>from the previous audited financial statements. The valuations of investment properties have been amended to incorporate</t>
  </si>
  <si>
    <t>the latest valuations made in 2008 by a firm of independent valuers.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</si>
</sst>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2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3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0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1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Border="1" applyAlignment="1" applyProtection="1">
      <alignment/>
      <protection/>
    </xf>
    <xf numFmtId="37" fontId="1" fillId="0" borderId="12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11" xfId="42" applyNumberFormat="1" applyFont="1" applyFill="1" applyBorder="1" applyAlignment="1" applyProtection="1">
      <alignment/>
      <protection/>
    </xf>
    <xf numFmtId="170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69" fontId="1" fillId="0" borderId="0" xfId="42" applyNumberFormat="1" applyFont="1" applyFill="1" applyAlignment="1">
      <alignment/>
    </xf>
    <xf numFmtId="37" fontId="1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42" applyNumberFormat="1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 horizontal="centerContinuous"/>
    </xf>
    <xf numFmtId="170" fontId="1" fillId="0" borderId="0" xfId="42" applyNumberFormat="1" applyFont="1" applyBorder="1" applyAlignment="1">
      <alignment horizontal="center"/>
    </xf>
    <xf numFmtId="170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11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0" fontId="1" fillId="0" borderId="13" xfId="42" applyNumberFormat="1" applyFont="1" applyBorder="1" applyAlignment="1">
      <alignment/>
    </xf>
    <xf numFmtId="170" fontId="1" fillId="0" borderId="0" xfId="42" applyNumberFormat="1" applyFont="1" applyFill="1" applyBorder="1" applyAlignment="1" applyProtection="1">
      <alignment horizontal="center"/>
      <protection/>
    </xf>
    <xf numFmtId="170" fontId="1" fillId="0" borderId="0" xfId="42" applyNumberFormat="1" applyFont="1" applyFill="1" applyBorder="1" applyAlignment="1">
      <alignment horizontal="right"/>
    </xf>
    <xf numFmtId="170" fontId="1" fillId="0" borderId="13" xfId="42" applyNumberFormat="1" applyFont="1" applyFill="1" applyBorder="1" applyAlignment="1" applyProtection="1">
      <alignment/>
      <protection/>
    </xf>
    <xf numFmtId="170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0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0" fontId="1" fillId="0" borderId="11" xfId="42" applyNumberFormat="1" applyFont="1" applyFill="1" applyBorder="1" applyAlignment="1">
      <alignment/>
    </xf>
    <xf numFmtId="37" fontId="1" fillId="0" borderId="0" xfId="0" applyFont="1" applyBorder="1" applyAlignment="1">
      <alignment horizontal="right"/>
    </xf>
    <xf numFmtId="37" fontId="1" fillId="0" borderId="11" xfId="0" applyFont="1" applyBorder="1" applyAlignment="1">
      <alignment horizontal="right"/>
    </xf>
    <xf numFmtId="170" fontId="1" fillId="0" borderId="13" xfId="42" applyNumberFormat="1" applyFont="1" applyBorder="1" applyAlignment="1">
      <alignment horizontal="right"/>
    </xf>
    <xf numFmtId="170" fontId="1" fillId="0" borderId="0" xfId="42" applyNumberFormat="1" applyFont="1" applyBorder="1" applyAlignment="1">
      <alignment horizontal="right"/>
    </xf>
    <xf numFmtId="170" fontId="1" fillId="0" borderId="12" xfId="42" applyNumberFormat="1" applyFont="1" applyBorder="1" applyAlignment="1">
      <alignment horizontal="right"/>
    </xf>
    <xf numFmtId="170" fontId="1" fillId="0" borderId="11" xfId="42" applyNumberFormat="1" applyFont="1" applyBorder="1" applyAlignment="1">
      <alignment horizontal="center"/>
    </xf>
    <xf numFmtId="37" fontId="2" fillId="0" borderId="0" xfId="0" applyFont="1" applyAlignment="1">
      <alignment horizontal="center" wrapText="1"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37" fontId="6" fillId="0" borderId="0" xfId="0" applyFont="1" applyFill="1" applyAlignment="1" applyProtection="1" quotePrefix="1">
      <alignment horizontal="left"/>
      <protection/>
    </xf>
    <xf numFmtId="0" fontId="1" fillId="0" borderId="0" xfId="57" applyFont="1" applyFill="1" applyAlignment="1">
      <alignment horizontal="left" vertical="top" wrapText="1"/>
      <protection/>
    </xf>
    <xf numFmtId="170" fontId="1" fillId="0" borderId="15" xfId="42" applyNumberFormat="1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7" xfId="42" applyNumberFormat="1" applyFont="1" applyBorder="1" applyAlignment="1">
      <alignment/>
    </xf>
    <xf numFmtId="170" fontId="1" fillId="0" borderId="18" xfId="42" applyNumberFormat="1" applyFont="1" applyBorder="1" applyAlignment="1">
      <alignment/>
    </xf>
    <xf numFmtId="170" fontId="1" fillId="0" borderId="19" xfId="42" applyNumberFormat="1" applyFont="1" applyBorder="1" applyAlignment="1">
      <alignment/>
    </xf>
    <xf numFmtId="170" fontId="1" fillId="0" borderId="20" xfId="42" applyNumberFormat="1" applyFont="1" applyBorder="1" applyAlignment="1">
      <alignment/>
    </xf>
    <xf numFmtId="37" fontId="1" fillId="0" borderId="16" xfId="0" applyFont="1" applyBorder="1" applyAlignment="1">
      <alignment horizontal="right"/>
    </xf>
    <xf numFmtId="170" fontId="1" fillId="0" borderId="20" xfId="42" applyNumberFormat="1" applyFont="1" applyBorder="1" applyAlignment="1">
      <alignment horizontal="right"/>
    </xf>
    <xf numFmtId="170" fontId="1" fillId="0" borderId="16" xfId="42" applyNumberFormat="1" applyFont="1" applyBorder="1" applyAlignment="1">
      <alignment horizontal="right"/>
    </xf>
    <xf numFmtId="37" fontId="1" fillId="0" borderId="20" xfId="0" applyFont="1" applyBorder="1" applyAlignment="1">
      <alignment horizontal="right"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10" fillId="0" borderId="0" xfId="0" applyFont="1" applyFill="1" applyAlignment="1">
      <alignment horizontal="center"/>
    </xf>
    <xf numFmtId="37" fontId="10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0" fontId="1" fillId="0" borderId="14" xfId="42" applyNumberFormat="1" applyFont="1" applyFill="1" applyBorder="1" applyAlignment="1" applyProtection="1">
      <alignment/>
      <protection/>
    </xf>
    <xf numFmtId="170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0" fontId="9" fillId="0" borderId="0" xfId="42" applyNumberFormat="1" applyFont="1" applyFill="1" applyBorder="1" applyAlignment="1" applyProtection="1">
      <alignment/>
      <protection/>
    </xf>
    <xf numFmtId="37" fontId="9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43" fontId="1" fillId="0" borderId="0" xfId="42" applyFont="1" applyBorder="1" applyAlignment="1">
      <alignment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43" fontId="1" fillId="0" borderId="0" xfId="42" applyFont="1" applyFill="1" applyBorder="1" applyAlignment="1">
      <alignment horizontal="right"/>
    </xf>
    <xf numFmtId="170" fontId="1" fillId="0" borderId="0" xfId="42" applyNumberFormat="1" applyFont="1" applyFill="1" applyAlignment="1" applyProtection="1">
      <alignment/>
      <protection/>
    </xf>
    <xf numFmtId="170" fontId="1" fillId="0" borderId="21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  <xf numFmtId="39" fontId="1" fillId="0" borderId="14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3.421875" style="39" customWidth="1"/>
    <col min="2" max="2" width="14.28125" style="39" customWidth="1"/>
    <col min="3" max="4" width="14.00390625" style="39" customWidth="1"/>
    <col min="5" max="5" width="15.140625" style="39" customWidth="1"/>
    <col min="6" max="16384" width="9.140625" style="39" customWidth="1"/>
  </cols>
  <sheetData>
    <row r="1" spans="1:6" ht="12.75">
      <c r="A1" s="147" t="s">
        <v>10</v>
      </c>
      <c r="B1" s="147"/>
      <c r="C1" s="147"/>
      <c r="D1" s="147"/>
      <c r="E1" s="147"/>
      <c r="F1" s="14"/>
    </row>
    <row r="2" spans="1:6" ht="12.75">
      <c r="A2" s="147" t="s">
        <v>11</v>
      </c>
      <c r="B2" s="147"/>
      <c r="C2" s="147"/>
      <c r="D2" s="147"/>
      <c r="E2" s="147"/>
      <c r="F2" s="14"/>
    </row>
    <row r="3" spans="1:6" ht="12.75">
      <c r="A3" s="147" t="s">
        <v>12</v>
      </c>
      <c r="B3" s="147"/>
      <c r="C3" s="147"/>
      <c r="D3" s="147"/>
      <c r="E3" s="147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8" t="s">
        <v>200</v>
      </c>
    </row>
    <row r="7" ht="12.75">
      <c r="A7" s="64" t="s">
        <v>377</v>
      </c>
    </row>
    <row r="8" ht="12.75">
      <c r="A8" s="38"/>
    </row>
    <row r="9" spans="1:5" ht="12.75">
      <c r="A9" s="38"/>
      <c r="B9" s="148" t="s">
        <v>290</v>
      </c>
      <c r="C9" s="148"/>
      <c r="D9" s="148" t="s">
        <v>291</v>
      </c>
      <c r="E9" s="148"/>
    </row>
    <row r="10" spans="2:5" ht="40.5" customHeight="1">
      <c r="B10" s="148" t="s">
        <v>210</v>
      </c>
      <c r="C10" s="148"/>
      <c r="D10" s="103" t="s">
        <v>266</v>
      </c>
      <c r="E10" s="103" t="s">
        <v>312</v>
      </c>
    </row>
    <row r="11" spans="2:5" ht="12.75">
      <c r="B11" s="40" t="s">
        <v>378</v>
      </c>
      <c r="C11" s="40" t="s">
        <v>218</v>
      </c>
      <c r="D11" s="40" t="s">
        <v>378</v>
      </c>
      <c r="E11" s="40" t="s">
        <v>218</v>
      </c>
    </row>
    <row r="12" spans="2:5" ht="12.75">
      <c r="B12" s="40" t="s">
        <v>0</v>
      </c>
      <c r="C12" s="40" t="s">
        <v>0</v>
      </c>
      <c r="D12" s="40" t="s">
        <v>0</v>
      </c>
      <c r="E12" s="40" t="s">
        <v>0</v>
      </c>
    </row>
    <row r="13" spans="2:5" ht="12.75">
      <c r="B13" s="63" t="s">
        <v>212</v>
      </c>
      <c r="C13" s="63" t="s">
        <v>212</v>
      </c>
      <c r="D13" s="63" t="s">
        <v>212</v>
      </c>
      <c r="E13" s="63" t="s">
        <v>212</v>
      </c>
    </row>
    <row r="14" spans="3:5" ht="12.75">
      <c r="C14" s="40"/>
      <c r="E14" s="40"/>
    </row>
    <row r="15" spans="1:5" ht="12.75">
      <c r="A15" s="39" t="s">
        <v>18</v>
      </c>
      <c r="B15" s="66">
        <v>111386</v>
      </c>
      <c r="C15" s="100">
        <v>80291</v>
      </c>
      <c r="D15" s="44">
        <v>381955</v>
      </c>
      <c r="E15" s="97">
        <v>307764</v>
      </c>
    </row>
    <row r="16" spans="2:5" ht="12.75">
      <c r="B16" s="57"/>
      <c r="C16" s="80"/>
      <c r="E16" s="61"/>
    </row>
    <row r="17" spans="1:5" ht="12.75">
      <c r="A17" s="39" t="s">
        <v>198</v>
      </c>
      <c r="B17" s="57">
        <v>-72306</v>
      </c>
      <c r="C17" s="100">
        <v>-32220</v>
      </c>
      <c r="D17" s="39">
        <v>-312518</v>
      </c>
      <c r="E17" s="97">
        <v>-233358</v>
      </c>
    </row>
    <row r="18" spans="2:5" ht="12.75">
      <c r="B18" s="57"/>
      <c r="C18" s="80"/>
      <c r="E18" s="61"/>
    </row>
    <row r="19" spans="1:5" ht="12.75">
      <c r="A19" s="39" t="s">
        <v>197</v>
      </c>
      <c r="B19" s="66">
        <v>476</v>
      </c>
      <c r="C19" s="100">
        <v>1685</v>
      </c>
      <c r="D19" s="44">
        <v>72454</v>
      </c>
      <c r="E19" s="97">
        <v>6766</v>
      </c>
    </row>
    <row r="20" spans="2:5" ht="12.75">
      <c r="B20" s="84"/>
      <c r="C20" s="98"/>
      <c r="D20" s="42"/>
      <c r="E20" s="98"/>
    </row>
    <row r="21" spans="1:5" ht="12.75">
      <c r="A21" s="39" t="s">
        <v>196</v>
      </c>
      <c r="B21" s="57">
        <f>SUM(B15:B19)</f>
        <v>39556</v>
      </c>
      <c r="C21" s="80">
        <f>SUM(C15:C19)</f>
        <v>49756</v>
      </c>
      <c r="D21" s="39">
        <f>SUM(D15:D19)</f>
        <v>141891</v>
      </c>
      <c r="E21" s="39">
        <f>SUM(E15:E19)</f>
        <v>81172</v>
      </c>
    </row>
    <row r="22" spans="3:5" ht="12.75">
      <c r="C22" s="61"/>
      <c r="E22" s="61"/>
    </row>
    <row r="23" spans="1:5" ht="12.75">
      <c r="A23" s="39" t="s">
        <v>27</v>
      </c>
      <c r="B23" s="57">
        <v>-838</v>
      </c>
      <c r="C23" s="100">
        <v>-789</v>
      </c>
      <c r="D23" s="39">
        <v>-3827</v>
      </c>
      <c r="E23" s="97">
        <v>-4496</v>
      </c>
    </row>
    <row r="24" spans="2:5" ht="12.75">
      <c r="B24" s="57"/>
      <c r="C24" s="80"/>
      <c r="E24" s="61"/>
    </row>
    <row r="25" spans="1:5" ht="12.75">
      <c r="A25" s="53" t="s">
        <v>130</v>
      </c>
      <c r="B25" s="57">
        <v>267</v>
      </c>
      <c r="C25" s="100">
        <v>-1047</v>
      </c>
      <c r="D25" s="39">
        <v>-554</v>
      </c>
      <c r="E25" s="97">
        <v>-514</v>
      </c>
    </row>
    <row r="26" spans="1:5" ht="12.75">
      <c r="A26" s="53" t="s">
        <v>199</v>
      </c>
      <c r="B26" s="57"/>
      <c r="C26" s="61"/>
      <c r="E26" s="61"/>
    </row>
    <row r="27" spans="2:5" ht="12.75">
      <c r="B27" s="57"/>
      <c r="C27" s="61"/>
      <c r="E27" s="61"/>
    </row>
    <row r="28" spans="1:5" ht="12.75">
      <c r="A28" s="39" t="s">
        <v>324</v>
      </c>
      <c r="B28" s="87">
        <f>SUM(B21:B26)</f>
        <v>38985</v>
      </c>
      <c r="C28" s="99">
        <f>SUM(C21:C26)</f>
        <v>47920</v>
      </c>
      <c r="D28" s="45">
        <f>SUM(D21:D26)</f>
        <v>137510</v>
      </c>
      <c r="E28" s="45">
        <f>SUM(E21:E26)</f>
        <v>76162</v>
      </c>
    </row>
    <row r="29" spans="2:5" ht="12.75">
      <c r="B29" s="57"/>
      <c r="C29" s="61"/>
      <c r="E29" s="61"/>
    </row>
    <row r="30" spans="1:5" ht="12.75">
      <c r="A30" s="39" t="s">
        <v>325</v>
      </c>
      <c r="B30" s="66">
        <v>-37417</v>
      </c>
      <c r="C30" s="100">
        <v>-6224</v>
      </c>
      <c r="D30" s="44">
        <v>-48567</v>
      </c>
      <c r="E30" s="97">
        <v>-10871</v>
      </c>
    </row>
    <row r="31" spans="2:5" ht="12.75">
      <c r="B31" s="84"/>
      <c r="C31" s="98"/>
      <c r="D31" s="42"/>
      <c r="E31" s="98"/>
    </row>
    <row r="32" spans="1:5" ht="12.75">
      <c r="A32" s="39" t="s">
        <v>326</v>
      </c>
      <c r="B32" s="66">
        <f>SUM(B28:B30)</f>
        <v>1568</v>
      </c>
      <c r="C32" s="100">
        <f>SUM(C28:C30)</f>
        <v>41696</v>
      </c>
      <c r="D32" s="66">
        <f>SUM(D28:D30)</f>
        <v>88943</v>
      </c>
      <c r="E32" s="66">
        <f>SUM(E28:E30)</f>
        <v>65291</v>
      </c>
    </row>
    <row r="33" spans="2:5" ht="12.75">
      <c r="B33" s="66"/>
      <c r="C33" s="100"/>
      <c r="D33" s="66"/>
      <c r="E33" s="100"/>
    </row>
    <row r="34" spans="1:5" ht="12.75">
      <c r="A34" s="39" t="s">
        <v>221</v>
      </c>
      <c r="B34" s="66">
        <v>-60</v>
      </c>
      <c r="C34" s="100">
        <v>-675</v>
      </c>
      <c r="D34" s="66">
        <v>-202</v>
      </c>
      <c r="E34" s="97">
        <v>-270</v>
      </c>
    </row>
    <row r="35" spans="2:5" ht="12.75">
      <c r="B35" s="66"/>
      <c r="C35" s="100"/>
      <c r="D35" s="66"/>
      <c r="E35" s="100"/>
    </row>
    <row r="36" spans="1:5" ht="13.5" thickBot="1">
      <c r="A36" s="39" t="s">
        <v>222</v>
      </c>
      <c r="B36" s="85">
        <f>+B32+B34</f>
        <v>1508</v>
      </c>
      <c r="C36" s="101">
        <f>+C32+C34</f>
        <v>41021</v>
      </c>
      <c r="D36" s="85">
        <f>+D32+D34</f>
        <v>88741</v>
      </c>
      <c r="E36" s="85">
        <f>+E32+E34</f>
        <v>65021</v>
      </c>
    </row>
    <row r="37" ht="13.5" thickTop="1">
      <c r="B37" s="57"/>
    </row>
    <row r="38" spans="1:2" ht="12.75">
      <c r="A38" s="39" t="s">
        <v>156</v>
      </c>
      <c r="B38" s="57"/>
    </row>
    <row r="39" spans="1:5" ht="12.75">
      <c r="A39" s="39" t="s">
        <v>157</v>
      </c>
      <c r="B39" s="57">
        <f>+B36</f>
        <v>1508</v>
      </c>
      <c r="C39" s="79">
        <f>+C36</f>
        <v>41021</v>
      </c>
      <c r="D39" s="39">
        <f>+D36</f>
        <v>88741</v>
      </c>
      <c r="E39" s="79">
        <f>+E36</f>
        <v>65021</v>
      </c>
    </row>
    <row r="40" spans="2:5" ht="12.75">
      <c r="B40" s="57"/>
      <c r="C40" s="57"/>
      <c r="E40" s="57"/>
    </row>
    <row r="41" spans="1:5" ht="12.75">
      <c r="A41" s="39" t="s">
        <v>8</v>
      </c>
      <c r="B41" s="57">
        <v>0</v>
      </c>
      <c r="C41" s="79">
        <v>0</v>
      </c>
      <c r="D41" s="67">
        <v>0</v>
      </c>
      <c r="E41" s="79">
        <v>0</v>
      </c>
    </row>
    <row r="42" ht="12.75">
      <c r="B42" s="57"/>
    </row>
    <row r="43" spans="1:5" ht="13.5" thickBot="1">
      <c r="A43" s="39" t="s">
        <v>158</v>
      </c>
      <c r="B43" s="85">
        <f>SUM(B39:B41)</f>
        <v>1508</v>
      </c>
      <c r="C43" s="85">
        <f>SUM(C39:C41)</f>
        <v>41021</v>
      </c>
      <c r="D43" s="43">
        <f>SUM(D39:D41)</f>
        <v>88741</v>
      </c>
      <c r="E43" s="85">
        <f>SUM(E39:E41)</f>
        <v>65021</v>
      </c>
    </row>
    <row r="44" ht="13.5" thickTop="1"/>
    <row r="45" ht="12.75">
      <c r="A45" s="39" t="s">
        <v>213</v>
      </c>
    </row>
    <row r="47" spans="1:5" ht="12.75">
      <c r="A47" s="39" t="s">
        <v>230</v>
      </c>
      <c r="B47" s="92">
        <v>0.49</v>
      </c>
      <c r="C47" s="92">
        <v>13.24</v>
      </c>
      <c r="D47" s="92">
        <v>28.28</v>
      </c>
      <c r="E47" s="92">
        <v>20.83</v>
      </c>
    </row>
    <row r="48" spans="1:5" ht="12.75">
      <c r="A48" s="39" t="s">
        <v>294</v>
      </c>
      <c r="B48" s="13">
        <v>-0.01</v>
      </c>
      <c r="C48" s="13">
        <v>-0.21</v>
      </c>
      <c r="D48" s="13">
        <v>-0.06</v>
      </c>
      <c r="E48" s="13">
        <v>-0.08</v>
      </c>
    </row>
    <row r="49" spans="1:5" ht="12.75">
      <c r="A49" s="39" t="s">
        <v>217</v>
      </c>
      <c r="B49" s="13">
        <v>0.48</v>
      </c>
      <c r="C49" s="13">
        <v>13.03</v>
      </c>
      <c r="D49" s="13">
        <v>28.22</v>
      </c>
      <c r="E49" s="13">
        <v>20.75</v>
      </c>
    </row>
    <row r="50" spans="2:5" ht="12.75">
      <c r="B50" s="13"/>
      <c r="C50" s="86"/>
      <c r="D50" s="13"/>
      <c r="E50" s="86"/>
    </row>
    <row r="51" spans="1:5" ht="12.75">
      <c r="A51" s="39" t="s">
        <v>231</v>
      </c>
      <c r="B51" s="13">
        <v>0.49</v>
      </c>
      <c r="C51" s="13">
        <v>13.12</v>
      </c>
      <c r="D51" s="13">
        <v>28.11</v>
      </c>
      <c r="E51" s="13">
        <v>20.81</v>
      </c>
    </row>
    <row r="52" spans="1:5" ht="12.75">
      <c r="A52" s="39" t="s">
        <v>295</v>
      </c>
      <c r="B52" s="92">
        <v>-0.01</v>
      </c>
      <c r="C52" s="92">
        <v>-0.21</v>
      </c>
      <c r="D52" s="92">
        <v>-0.06</v>
      </c>
      <c r="E52" s="92">
        <v>-0.08</v>
      </c>
    </row>
    <row r="53" spans="1:5" ht="12.75">
      <c r="A53" s="1" t="s">
        <v>216</v>
      </c>
      <c r="B53" s="92">
        <v>0.48</v>
      </c>
      <c r="C53" s="92">
        <v>12.91</v>
      </c>
      <c r="D53" s="92">
        <v>28.05</v>
      </c>
      <c r="E53" s="92">
        <v>20.73</v>
      </c>
    </row>
    <row r="58" ht="12.75">
      <c r="A58" s="39" t="s">
        <v>288</v>
      </c>
    </row>
    <row r="59" ht="12.75">
      <c r="A59" s="39" t="s">
        <v>310</v>
      </c>
    </row>
    <row r="60" ht="12.75">
      <c r="A60" s="39" t="s">
        <v>333</v>
      </c>
    </row>
    <row r="61" ht="12.75">
      <c r="A61" s="138" t="s">
        <v>379</v>
      </c>
    </row>
    <row r="63" spans="1:4" ht="12.75">
      <c r="A63" s="34" t="s">
        <v>204</v>
      </c>
      <c r="B63" s="1"/>
      <c r="C63" s="1"/>
      <c r="D63" s="1"/>
    </row>
    <row r="64" spans="1:4" ht="12.75">
      <c r="A64" s="50" t="s">
        <v>313</v>
      </c>
      <c r="B64" s="1"/>
      <c r="C64" s="1"/>
      <c r="D64" s="1"/>
    </row>
    <row r="65" spans="1:4" ht="12.75">
      <c r="A65" s="1" t="s">
        <v>145</v>
      </c>
      <c r="B65" s="1"/>
      <c r="C65" s="1"/>
      <c r="D65" s="1"/>
    </row>
  </sheetData>
  <sheetProtection/>
  <mergeCells count="6">
    <mergeCell ref="A2:E2"/>
    <mergeCell ref="A1:E1"/>
    <mergeCell ref="B10:C10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6"/>
  <sheetViews>
    <sheetView zoomScaleSheetLayoutView="75" zoomScalePageLayoutView="0" workbookViewId="0" topLeftCell="A42">
      <selection activeCell="H74" sqref="H74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3" spans="1:11" ht="12" customHeight="1">
      <c r="A3" s="147" t="s">
        <v>10</v>
      </c>
      <c r="B3" s="147"/>
      <c r="C3" s="147"/>
      <c r="D3" s="147"/>
      <c r="E3" s="147"/>
      <c r="F3" s="147"/>
      <c r="G3" s="147"/>
      <c r="H3" s="147"/>
      <c r="I3" s="14"/>
      <c r="J3" s="14"/>
      <c r="K3" s="14"/>
    </row>
    <row r="4" spans="1:11" ht="12" customHeight="1">
      <c r="A4" s="147" t="s">
        <v>11</v>
      </c>
      <c r="B4" s="147"/>
      <c r="C4" s="147"/>
      <c r="D4" s="147"/>
      <c r="E4" s="147"/>
      <c r="F4" s="147"/>
      <c r="G4" s="147"/>
      <c r="H4" s="147"/>
      <c r="I4" s="14"/>
      <c r="J4" s="3"/>
      <c r="K4" s="3"/>
    </row>
    <row r="5" spans="1:11" ht="12" customHeight="1">
      <c r="A5" s="147" t="s">
        <v>12</v>
      </c>
      <c r="B5" s="147"/>
      <c r="C5" s="147"/>
      <c r="D5" s="147"/>
      <c r="E5" s="147"/>
      <c r="F5" s="147"/>
      <c r="G5" s="147"/>
      <c r="H5" s="147"/>
      <c r="I5" s="14"/>
      <c r="J5" s="3"/>
      <c r="K5" s="3"/>
    </row>
    <row r="6" spans="1:8" ht="12" customHeight="1">
      <c r="A6" s="7"/>
      <c r="H6" s="15"/>
    </row>
    <row r="7" spans="2:8" ht="12.75">
      <c r="B7" s="7" t="s">
        <v>201</v>
      </c>
      <c r="F7" s="12"/>
      <c r="G7" s="12"/>
      <c r="H7" s="12"/>
    </row>
    <row r="8" spans="1:8" ht="12" customHeight="1">
      <c r="A8" s="4"/>
      <c r="B8" s="55" t="s">
        <v>380</v>
      </c>
      <c r="C8" s="4"/>
      <c r="D8" s="4"/>
      <c r="F8" s="31" t="s">
        <v>84</v>
      </c>
      <c r="G8" s="12"/>
      <c r="H8" s="31" t="s">
        <v>73</v>
      </c>
    </row>
    <row r="9" spans="1:8" ht="12" customHeight="1">
      <c r="A9" s="4"/>
      <c r="B9" s="4"/>
      <c r="C9" s="4"/>
      <c r="D9" s="4"/>
      <c r="E9" s="19"/>
      <c r="F9" s="31" t="s">
        <v>74</v>
      </c>
      <c r="G9" s="32"/>
      <c r="H9" s="31" t="s">
        <v>235</v>
      </c>
    </row>
    <row r="10" spans="1:8" ht="12.75">
      <c r="A10" s="4"/>
      <c r="B10" s="4"/>
      <c r="C10" s="4"/>
      <c r="D10" s="4"/>
      <c r="E10" s="19"/>
      <c r="F10" s="65" t="s">
        <v>381</v>
      </c>
      <c r="G10" s="32"/>
      <c r="H10" s="65" t="s">
        <v>234</v>
      </c>
    </row>
    <row r="11" spans="1:8" ht="12.75">
      <c r="A11" s="4"/>
      <c r="B11" s="4"/>
      <c r="C11" s="4"/>
      <c r="D11" s="4"/>
      <c r="E11" s="19"/>
      <c r="F11" s="31" t="s">
        <v>0</v>
      </c>
      <c r="G11" s="32"/>
      <c r="H11" s="31" t="s">
        <v>0</v>
      </c>
    </row>
    <row r="12" spans="1:8" ht="12" customHeight="1">
      <c r="A12" s="4"/>
      <c r="B12" s="4"/>
      <c r="C12" s="4"/>
      <c r="D12" s="4"/>
      <c r="F12" s="63" t="s">
        <v>212</v>
      </c>
      <c r="G12" s="12"/>
      <c r="H12" s="63" t="s">
        <v>328</v>
      </c>
    </row>
    <row r="13" spans="1:8" ht="12" customHeight="1">
      <c r="A13" s="4"/>
      <c r="B13" s="30" t="s">
        <v>254</v>
      </c>
      <c r="C13" s="4"/>
      <c r="D13" s="4"/>
      <c r="F13" s="63"/>
      <c r="G13" s="12"/>
      <c r="H13" s="63"/>
    </row>
    <row r="14" spans="1:8" ht="12" customHeight="1">
      <c r="A14" s="4"/>
      <c r="B14" s="4"/>
      <c r="C14" s="4"/>
      <c r="D14" s="4"/>
      <c r="F14" s="63"/>
      <c r="G14" s="12"/>
      <c r="H14" s="63"/>
    </row>
    <row r="15" spans="1:4" ht="12" customHeight="1">
      <c r="A15" s="4"/>
      <c r="B15" s="30" t="s">
        <v>155</v>
      </c>
      <c r="C15" s="4"/>
      <c r="D15" s="4"/>
    </row>
    <row r="16" spans="1:4" ht="12" customHeight="1">
      <c r="A16" s="4"/>
      <c r="B16" s="4"/>
      <c r="C16" s="4"/>
      <c r="D16" s="4"/>
    </row>
    <row r="17" spans="2:9" ht="12.75" customHeight="1">
      <c r="B17" s="2" t="s">
        <v>146</v>
      </c>
      <c r="C17" s="4"/>
      <c r="D17" s="4"/>
      <c r="F17" s="1">
        <v>116403</v>
      </c>
      <c r="H17" s="1">
        <v>114615</v>
      </c>
      <c r="I17" s="4"/>
    </row>
    <row r="18" spans="2:9" ht="12.75" customHeight="1">
      <c r="B18" s="2" t="s">
        <v>249</v>
      </c>
      <c r="C18" s="4"/>
      <c r="D18" s="4"/>
      <c r="F18" s="1">
        <v>7324</v>
      </c>
      <c r="H18" s="1">
        <v>8210</v>
      </c>
      <c r="I18" s="4"/>
    </row>
    <row r="19" spans="2:9" ht="12.75" customHeight="1">
      <c r="B19" s="16" t="s">
        <v>147</v>
      </c>
      <c r="C19" s="4"/>
      <c r="D19" s="4"/>
      <c r="F19" s="1">
        <v>74642</v>
      </c>
      <c r="H19" s="1">
        <v>67733</v>
      </c>
      <c r="I19" s="4"/>
    </row>
    <row r="20" spans="2:9" ht="12.75" customHeight="1">
      <c r="B20" s="2" t="s">
        <v>148</v>
      </c>
      <c r="C20" s="11"/>
      <c r="F20" s="1">
        <v>129250</v>
      </c>
      <c r="H20" s="1">
        <v>216103</v>
      </c>
      <c r="I20" s="4"/>
    </row>
    <row r="21" spans="2:9" ht="12.75">
      <c r="B21" s="2" t="s">
        <v>149</v>
      </c>
      <c r="C21" s="4"/>
      <c r="D21" s="4"/>
      <c r="F21" s="1">
        <v>4673</v>
      </c>
      <c r="H21" s="1">
        <v>4416</v>
      </c>
      <c r="I21" s="4"/>
    </row>
    <row r="22" spans="2:9" ht="12.75">
      <c r="B22" s="2" t="s">
        <v>23</v>
      </c>
      <c r="C22" s="4"/>
      <c r="D22" s="4"/>
      <c r="F22" s="58">
        <v>0</v>
      </c>
      <c r="H22" s="1">
        <v>5378</v>
      </c>
      <c r="I22" s="4"/>
    </row>
    <row r="23" spans="2:9" ht="12.75">
      <c r="B23" s="21" t="s">
        <v>150</v>
      </c>
      <c r="C23" s="4"/>
      <c r="D23" s="4"/>
      <c r="F23" s="1">
        <v>19683</v>
      </c>
      <c r="H23" s="1">
        <v>23176</v>
      </c>
      <c r="I23" s="4"/>
    </row>
    <row r="24" spans="2:9" ht="12.75">
      <c r="B24" s="2" t="s">
        <v>258</v>
      </c>
      <c r="C24" s="4"/>
      <c r="D24" s="4"/>
      <c r="F24" s="1">
        <v>13861</v>
      </c>
      <c r="H24" s="1">
        <v>12412</v>
      </c>
      <c r="I24" s="4"/>
    </row>
    <row r="25" spans="2:9" ht="12.75">
      <c r="B25" s="2"/>
      <c r="C25" s="10"/>
      <c r="D25" s="4"/>
      <c r="F25" s="28">
        <f>SUM(F17:F24)</f>
        <v>365836</v>
      </c>
      <c r="H25" s="28">
        <f>SUM(H17:H24)</f>
        <v>452043</v>
      </c>
      <c r="I25" s="4"/>
    </row>
    <row r="26" ht="12" customHeight="1"/>
    <row r="27" spans="2:8" ht="12" customHeight="1">
      <c r="B27" s="7" t="s">
        <v>6</v>
      </c>
      <c r="F27" s="12"/>
      <c r="G27" s="12"/>
      <c r="H27" s="12"/>
    </row>
    <row r="28" spans="2:8" ht="12" customHeight="1">
      <c r="B28" s="2"/>
      <c r="F28" s="12"/>
      <c r="G28" s="12"/>
      <c r="H28" s="12"/>
    </row>
    <row r="29" spans="2:8" ht="12" customHeight="1">
      <c r="B29" s="1" t="s">
        <v>257</v>
      </c>
      <c r="C29" s="11"/>
      <c r="F29" s="12">
        <v>401333</v>
      </c>
      <c r="G29" s="12"/>
      <c r="H29" s="12">
        <v>258914</v>
      </c>
    </row>
    <row r="30" spans="2:8" ht="12" customHeight="1">
      <c r="B30" s="2" t="s">
        <v>20</v>
      </c>
      <c r="C30" s="9"/>
      <c r="F30" s="12">
        <v>69701</v>
      </c>
      <c r="G30" s="12"/>
      <c r="H30" s="12">
        <v>54870</v>
      </c>
    </row>
    <row r="31" spans="2:8" ht="12" customHeight="1">
      <c r="B31" s="2" t="s">
        <v>26</v>
      </c>
      <c r="C31" s="9"/>
      <c r="F31" s="12">
        <v>67450</v>
      </c>
      <c r="G31" s="12"/>
      <c r="H31" s="12">
        <v>67835</v>
      </c>
    </row>
    <row r="32" spans="2:8" ht="12" customHeight="1">
      <c r="B32" s="2" t="s">
        <v>250</v>
      </c>
      <c r="C32" s="9"/>
      <c r="F32" s="12">
        <v>4541</v>
      </c>
      <c r="G32" s="12"/>
      <c r="H32" s="12">
        <v>2962</v>
      </c>
    </row>
    <row r="33" spans="2:8" ht="12.75">
      <c r="B33" s="2" t="s">
        <v>151</v>
      </c>
      <c r="C33" s="9"/>
      <c r="F33" s="33">
        <v>21971</v>
      </c>
      <c r="G33" s="12"/>
      <c r="H33" s="33">
        <v>17158</v>
      </c>
    </row>
    <row r="34" spans="2:8" ht="12.75">
      <c r="B34" s="2"/>
      <c r="C34" s="9"/>
      <c r="F34" s="94">
        <f>SUM(F29:F33)</f>
        <v>564996</v>
      </c>
      <c r="G34" s="12"/>
      <c r="H34" s="94">
        <f>SUM(H29:H33)</f>
        <v>401739</v>
      </c>
    </row>
    <row r="35" spans="2:8" ht="12.75">
      <c r="B35" s="2" t="s">
        <v>248</v>
      </c>
      <c r="C35" s="9"/>
      <c r="F35" s="33">
        <v>4174</v>
      </c>
      <c r="G35" s="12"/>
      <c r="H35" s="33">
        <v>4342</v>
      </c>
    </row>
    <row r="36" spans="6:8" ht="12" customHeight="1">
      <c r="F36" s="33">
        <f>+F34+F35</f>
        <v>569170</v>
      </c>
      <c r="G36" s="12"/>
      <c r="H36" s="33">
        <f>+H34+H35</f>
        <v>406081</v>
      </c>
    </row>
    <row r="37" spans="6:8" ht="12" customHeight="1">
      <c r="F37" s="12"/>
      <c r="G37" s="12"/>
      <c r="H37" s="12"/>
    </row>
    <row r="38" spans="2:8" ht="12" customHeight="1" thickBot="1">
      <c r="B38" s="19" t="s">
        <v>251</v>
      </c>
      <c r="F38" s="95">
        <f>+F36+F25</f>
        <v>935006</v>
      </c>
      <c r="G38" s="12"/>
      <c r="H38" s="95">
        <f>+H36+H25</f>
        <v>858124</v>
      </c>
    </row>
    <row r="39" spans="6:8" ht="12" customHeight="1" thickTop="1">
      <c r="F39" s="12"/>
      <c r="G39" s="12"/>
      <c r="H39" s="12"/>
    </row>
    <row r="40" spans="2:8" ht="12" customHeight="1">
      <c r="B40" s="19" t="s">
        <v>252</v>
      </c>
      <c r="F40" s="12"/>
      <c r="G40" s="12"/>
      <c r="H40" s="12"/>
    </row>
    <row r="41" spans="6:8" ht="12" customHeight="1">
      <c r="F41" s="12"/>
      <c r="G41" s="12"/>
      <c r="H41" s="12"/>
    </row>
    <row r="42" spans="2:8" ht="12.75">
      <c r="B42" s="2" t="s">
        <v>315</v>
      </c>
      <c r="E42" s="12"/>
      <c r="F42" s="12">
        <v>321067</v>
      </c>
      <c r="G42" s="12"/>
      <c r="H42" s="12">
        <v>320071</v>
      </c>
    </row>
    <row r="43" spans="2:8" ht="12.75">
      <c r="B43" s="2" t="s">
        <v>24</v>
      </c>
      <c r="E43" s="12"/>
      <c r="F43" s="12">
        <v>415552</v>
      </c>
      <c r="G43" s="12"/>
      <c r="H43" s="12">
        <v>337020</v>
      </c>
    </row>
    <row r="44" spans="2:8" ht="12.75">
      <c r="B44" s="2" t="s">
        <v>100</v>
      </c>
      <c r="C44" s="9"/>
      <c r="E44" s="12"/>
      <c r="F44" s="33">
        <v>-15669</v>
      </c>
      <c r="G44" s="12"/>
      <c r="H44" s="33">
        <v>-1274</v>
      </c>
    </row>
    <row r="45" spans="2:8" ht="12.75">
      <c r="B45" s="1" t="s">
        <v>255</v>
      </c>
      <c r="C45" s="9"/>
      <c r="E45" s="12"/>
      <c r="F45" s="28">
        <f>SUM(F42:F44)</f>
        <v>720950</v>
      </c>
      <c r="G45" s="12"/>
      <c r="H45" s="28">
        <f>SUM(H42:H44)</f>
        <v>655817</v>
      </c>
    </row>
    <row r="46" spans="2:8" ht="12.75" hidden="1">
      <c r="B46" s="2" t="s">
        <v>152</v>
      </c>
      <c r="C46" s="2"/>
      <c r="F46" s="68">
        <v>0</v>
      </c>
      <c r="H46" s="8">
        <v>0</v>
      </c>
    </row>
    <row r="47" spans="2:8" ht="12.75">
      <c r="B47" s="2"/>
      <c r="C47" s="2"/>
      <c r="F47" s="68"/>
      <c r="H47" s="8"/>
    </row>
    <row r="48" spans="2:8" ht="12.75">
      <c r="B48" s="7" t="s">
        <v>316</v>
      </c>
      <c r="C48" s="2"/>
      <c r="F48" s="68"/>
      <c r="H48" s="8"/>
    </row>
    <row r="49" spans="2:8" ht="12.75">
      <c r="B49" s="2"/>
      <c r="C49" s="2"/>
      <c r="F49" s="68"/>
      <c r="H49" s="8"/>
    </row>
    <row r="50" spans="2:8" ht="12.75">
      <c r="B50" s="2" t="s">
        <v>259</v>
      </c>
      <c r="C50" s="2"/>
      <c r="F50" s="12">
        <v>196</v>
      </c>
      <c r="G50" s="12"/>
      <c r="H50" s="12">
        <v>1318</v>
      </c>
    </row>
    <row r="51" spans="2:8" ht="12.75">
      <c r="B51" s="2" t="s">
        <v>260</v>
      </c>
      <c r="F51" s="12">
        <v>48350</v>
      </c>
      <c r="G51" s="12"/>
      <c r="H51" s="12">
        <v>70519</v>
      </c>
    </row>
    <row r="52" spans="2:8" ht="12.75">
      <c r="B52" s="2" t="s">
        <v>154</v>
      </c>
      <c r="F52" s="12">
        <v>32319</v>
      </c>
      <c r="G52" s="12"/>
      <c r="H52" s="33">
        <v>2026</v>
      </c>
    </row>
    <row r="53" spans="2:8" ht="12.75">
      <c r="B53" s="2"/>
      <c r="F53" s="28">
        <f>SUM(F50:F52)</f>
        <v>80865</v>
      </c>
      <c r="G53" s="12"/>
      <c r="H53" s="28">
        <f>SUM(H50:H52)</f>
        <v>73863</v>
      </c>
    </row>
    <row r="54" spans="2:8" ht="12.75">
      <c r="B54" s="2"/>
      <c r="C54" s="2"/>
      <c r="F54" s="68"/>
      <c r="H54" s="8"/>
    </row>
    <row r="55" spans="2:8" ht="12.75">
      <c r="B55" s="7" t="s">
        <v>7</v>
      </c>
      <c r="F55" s="12"/>
      <c r="G55" s="12"/>
      <c r="H55" s="12"/>
    </row>
    <row r="56" spans="2:8" ht="12.75">
      <c r="B56" s="2"/>
      <c r="F56" s="12"/>
      <c r="G56" s="12"/>
      <c r="H56" s="12"/>
    </row>
    <row r="57" spans="2:8" ht="12.75">
      <c r="B57" s="2" t="s">
        <v>259</v>
      </c>
      <c r="F57" s="144">
        <v>0</v>
      </c>
      <c r="G57" s="12"/>
      <c r="H57" s="12">
        <v>106</v>
      </c>
    </row>
    <row r="58" spans="2:8" ht="12.75">
      <c r="B58" s="2" t="s">
        <v>260</v>
      </c>
      <c r="C58" s="9"/>
      <c r="F58" s="12">
        <v>40790</v>
      </c>
      <c r="G58" s="12"/>
      <c r="H58" s="12">
        <v>61321</v>
      </c>
    </row>
    <row r="59" spans="2:8" ht="12.75">
      <c r="B59" s="2" t="s">
        <v>25</v>
      </c>
      <c r="C59" s="9"/>
      <c r="F59" s="12">
        <v>91218</v>
      </c>
      <c r="G59" s="12"/>
      <c r="H59" s="12">
        <v>62075</v>
      </c>
    </row>
    <row r="60" spans="2:8" ht="12.75">
      <c r="B60" s="2" t="s">
        <v>261</v>
      </c>
      <c r="C60" s="9"/>
      <c r="F60" s="12">
        <v>1183</v>
      </c>
      <c r="G60" s="12"/>
      <c r="H60" s="12">
        <v>4942</v>
      </c>
    </row>
    <row r="61" spans="3:8" ht="12.75">
      <c r="C61" s="2"/>
      <c r="F61" s="28">
        <f>SUM(F57:F60)</f>
        <v>133191</v>
      </c>
      <c r="G61" s="12"/>
      <c r="H61" s="28">
        <f>SUM(H57:H60)</f>
        <v>128444</v>
      </c>
    </row>
    <row r="62" spans="2:8" ht="12.75">
      <c r="B62" s="1" t="s">
        <v>253</v>
      </c>
      <c r="C62" s="2"/>
      <c r="F62" s="28">
        <f>+F53+F61</f>
        <v>214056</v>
      </c>
      <c r="G62" s="12"/>
      <c r="H62" s="28">
        <f>+H53+H61</f>
        <v>202307</v>
      </c>
    </row>
    <row r="63" spans="3:8" ht="12.75">
      <c r="C63" s="2"/>
      <c r="F63" s="12"/>
      <c r="G63" s="12"/>
      <c r="H63" s="12"/>
    </row>
    <row r="64" spans="2:8" ht="13.5" thickBot="1">
      <c r="B64" s="19" t="s">
        <v>256</v>
      </c>
      <c r="F64" s="95">
        <f>+F45+F62</f>
        <v>935006</v>
      </c>
      <c r="H64" s="95">
        <f>+H45+H62</f>
        <v>858124</v>
      </c>
    </row>
    <row r="65" ht="13.5" thickTop="1"/>
    <row r="66" spans="2:8" ht="13.5" customHeight="1">
      <c r="B66" s="2"/>
      <c r="F66" s="12"/>
      <c r="G66" s="12"/>
      <c r="H66" s="12"/>
    </row>
    <row r="67" spans="2:8" ht="13.5" customHeight="1">
      <c r="B67" s="2"/>
      <c r="F67" s="12"/>
      <c r="H67" s="12"/>
    </row>
    <row r="68" spans="2:8" ht="13.5" customHeight="1">
      <c r="B68" s="2"/>
      <c r="F68" s="12"/>
      <c r="H68" s="12"/>
    </row>
    <row r="69" spans="2:8" ht="13.5" customHeight="1">
      <c r="B69" s="34"/>
      <c r="C69" s="12"/>
      <c r="D69" s="12"/>
      <c r="E69" s="12"/>
      <c r="F69" s="35"/>
      <c r="G69" s="12"/>
      <c r="H69" s="35"/>
    </row>
    <row r="70" spans="2:8" ht="13.5" customHeight="1">
      <c r="B70" s="34" t="s">
        <v>205</v>
      </c>
      <c r="C70" s="12"/>
      <c r="D70" s="12"/>
      <c r="E70" s="12"/>
      <c r="F70" s="13"/>
      <c r="G70" s="12"/>
      <c r="H70" s="13"/>
    </row>
    <row r="71" ht="12" customHeight="1">
      <c r="B71" s="50" t="s">
        <v>314</v>
      </c>
    </row>
    <row r="72" ht="12" customHeight="1">
      <c r="B72" s="1" t="s">
        <v>142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spans="1:2" ht="12" customHeight="1">
      <c r="A107" s="2"/>
      <c r="B107" s="21"/>
    </row>
    <row r="108" ht="12" customHeight="1">
      <c r="B108" s="21"/>
    </row>
    <row r="109" ht="12" customHeight="1"/>
    <row r="110" spans="1:2" ht="12" customHeight="1">
      <c r="A110" s="2"/>
      <c r="B110" s="2"/>
    </row>
    <row r="111" ht="12" customHeight="1">
      <c r="A111" s="2"/>
    </row>
    <row r="112" spans="1:2" ht="12" customHeight="1">
      <c r="A112" s="2"/>
      <c r="B112" s="2"/>
    </row>
    <row r="113" ht="12" customHeight="1"/>
    <row r="114" spans="1:2" ht="12" customHeight="1">
      <c r="A114" s="2"/>
      <c r="B114" s="2"/>
    </row>
    <row r="115" ht="12" customHeight="1"/>
    <row r="116" ht="12" customHeight="1">
      <c r="F116" s="5"/>
    </row>
    <row r="117" ht="12" customHeight="1"/>
    <row r="118" spans="2:6" ht="12" customHeight="1">
      <c r="B118" s="2"/>
      <c r="F118" s="6"/>
    </row>
    <row r="119" spans="2:6" ht="12" customHeight="1">
      <c r="B119" s="2"/>
      <c r="F119" s="6"/>
    </row>
    <row r="120" spans="2:6" ht="12" customHeight="1">
      <c r="B120" s="2"/>
      <c r="F120" s="20"/>
    </row>
    <row r="121" ht="12" customHeight="1"/>
    <row r="122" ht="12" customHeight="1">
      <c r="F122" s="6"/>
    </row>
    <row r="123" ht="12" customHeight="1"/>
    <row r="124" ht="12" customHeight="1"/>
    <row r="125" spans="1:2" ht="12" customHeight="1">
      <c r="A125" s="2"/>
      <c r="B125" s="2"/>
    </row>
    <row r="126" ht="12" customHeight="1"/>
    <row r="127" spans="1:2" ht="12" customHeight="1">
      <c r="A127" s="2"/>
      <c r="B127" s="2"/>
    </row>
    <row r="128" ht="12" customHeight="1"/>
    <row r="129" ht="12" customHeight="1">
      <c r="F129" s="5"/>
    </row>
    <row r="130" ht="12" customHeight="1"/>
    <row r="131" spans="2:6" ht="12" customHeight="1">
      <c r="B131" s="2"/>
      <c r="F131" s="6"/>
    </row>
    <row r="132" ht="12" customHeight="1"/>
    <row r="133" spans="1:2" ht="12" customHeight="1">
      <c r="A133" s="2"/>
      <c r="B133" s="21"/>
    </row>
    <row r="134" ht="12" customHeight="1">
      <c r="B134" s="21"/>
    </row>
    <row r="135" ht="12" customHeight="1"/>
    <row r="136" ht="12" customHeight="1">
      <c r="F136" s="5"/>
    </row>
    <row r="137" ht="12" customHeight="1"/>
    <row r="138" ht="12" customHeight="1">
      <c r="B138" s="2"/>
    </row>
    <row r="139" ht="12" customHeight="1"/>
    <row r="140" ht="12" customHeight="1">
      <c r="B140" s="2"/>
    </row>
    <row r="141" ht="12" customHeight="1"/>
    <row r="142" ht="12" customHeight="1">
      <c r="B142" s="2"/>
    </row>
    <row r="143" ht="12" customHeight="1"/>
    <row r="144" spans="1:2" ht="12" customHeight="1">
      <c r="A144" s="2"/>
      <c r="B144" s="21"/>
    </row>
    <row r="145" ht="12" customHeight="1">
      <c r="B145" s="21"/>
    </row>
    <row r="146" ht="12" customHeight="1">
      <c r="B146" s="21"/>
    </row>
    <row r="147" ht="12" customHeight="1"/>
    <row r="148" spans="1:2" ht="12" customHeight="1">
      <c r="A148" s="2"/>
      <c r="B148" s="21"/>
    </row>
    <row r="149" ht="12" customHeight="1">
      <c r="B149" s="21"/>
    </row>
    <row r="150" ht="12" customHeight="1"/>
    <row r="151" spans="1:2" ht="12" customHeight="1">
      <c r="A151" s="2"/>
      <c r="B151" s="2"/>
    </row>
    <row r="152" ht="12" customHeight="1"/>
    <row r="153" spans="1:2" ht="12" customHeight="1">
      <c r="A153" s="2"/>
      <c r="B153" s="21"/>
    </row>
    <row r="154" ht="12" customHeight="1">
      <c r="B154" s="21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2" ht="12" customHeight="1">
      <c r="A164" s="2"/>
      <c r="B164" s="2"/>
    </row>
    <row r="165" ht="12" customHeight="1"/>
    <row r="166" ht="12" customHeight="1">
      <c r="F166" s="5"/>
    </row>
    <row r="167" ht="12" customHeight="1"/>
    <row r="168" ht="12" customHeight="1">
      <c r="B168" s="2"/>
    </row>
    <row r="169" spans="3:6" ht="12" customHeight="1">
      <c r="C169" s="2"/>
      <c r="F169" s="6"/>
    </row>
    <row r="170" spans="3:6" ht="12" customHeight="1">
      <c r="C170" s="2"/>
      <c r="F170" s="6"/>
    </row>
    <row r="171" ht="12" customHeight="1"/>
    <row r="172" ht="12" customHeight="1">
      <c r="F172" s="6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spans="1:2" ht="12" customHeight="1">
      <c r="A182" s="2"/>
      <c r="B182" s="2"/>
    </row>
    <row r="183" ht="12" customHeight="1"/>
    <row r="184" spans="1:2" ht="12" customHeight="1">
      <c r="A184" s="2"/>
      <c r="B184" s="2"/>
    </row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/>
    <row r="201" ht="12" customHeight="1">
      <c r="A201" s="2"/>
    </row>
    <row r="202" ht="12" customHeight="1"/>
    <row r="203" spans="1:2" ht="12" customHeight="1">
      <c r="A203" s="2"/>
      <c r="B203" s="2"/>
    </row>
    <row r="204" ht="12" customHeight="1"/>
    <row r="205" spans="1:2" ht="12" customHeight="1">
      <c r="A205" s="2"/>
      <c r="B205" s="2"/>
    </row>
    <row r="206" ht="12" customHeight="1">
      <c r="B206" s="2"/>
    </row>
    <row r="207" ht="12" customHeight="1"/>
    <row r="208" spans="1:2" ht="12" customHeight="1">
      <c r="A208" s="2"/>
      <c r="B208" s="2"/>
    </row>
    <row r="209" ht="12" customHeight="1"/>
    <row r="210" spans="1:2" ht="12" customHeight="1">
      <c r="A210" s="2"/>
      <c r="B210" s="2"/>
    </row>
    <row r="211" ht="12" customHeight="1"/>
    <row r="212" ht="12" customHeight="1"/>
    <row r="213" ht="12" customHeight="1">
      <c r="A213" s="2"/>
    </row>
    <row r="214" ht="12" customHeight="1"/>
    <row r="215" ht="12" customHeight="1"/>
    <row r="216" ht="12" customHeight="1">
      <c r="A216" s="2"/>
    </row>
    <row r="217" ht="12" customHeight="1">
      <c r="A217" s="2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>
      <c r="C376" s="2" t="s">
        <v>1</v>
      </c>
    </row>
    <row r="377" ht="12" customHeight="1"/>
    <row r="378" ht="12" customHeight="1">
      <c r="C378" s="2" t="s">
        <v>2</v>
      </c>
    </row>
    <row r="379" ht="12" customHeight="1"/>
    <row r="380" ht="12" customHeight="1">
      <c r="C380" s="2" t="s">
        <v>3</v>
      </c>
    </row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>
      <c r="A1233" s="2" t="s">
        <v>4</v>
      </c>
    </row>
    <row r="1234" ht="12" customHeight="1"/>
    <row r="1235" ht="12" customHeight="1">
      <c r="A1235" s="2" t="s">
        <v>1</v>
      </c>
    </row>
    <row r="1236" ht="12" customHeight="1"/>
    <row r="1237" ht="12" customHeight="1">
      <c r="A1237" s="2" t="s">
        <v>2</v>
      </c>
    </row>
    <row r="1238" ht="12" customHeight="1"/>
    <row r="1239" ht="12" customHeight="1">
      <c r="A1239" s="2" t="s">
        <v>5</v>
      </c>
    </row>
    <row r="1240" ht="12" customHeight="1">
      <c r="A1240" s="2" t="s">
        <v>4</v>
      </c>
    </row>
    <row r="1241" ht="12" customHeight="1"/>
    <row r="1242" ht="12" customHeight="1">
      <c r="A1242" s="2" t="s">
        <v>1</v>
      </c>
    </row>
    <row r="1243" ht="12" customHeight="1"/>
    <row r="1244" ht="12" customHeight="1">
      <c r="A1244" s="2" t="s">
        <v>2</v>
      </c>
    </row>
    <row r="1245" ht="12" customHeight="1"/>
    <row r="1246" ht="12" customHeight="1">
      <c r="A1246" s="2" t="s">
        <v>5</v>
      </c>
    </row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642" ht="12" customHeight="1"/>
    <row r="1644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</sheetData>
  <sheetProtection/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90" zoomScaleSheetLayoutView="90" zoomScalePageLayoutView="0" workbookViewId="0" topLeftCell="A1">
      <pane xSplit="1" ySplit="11" topLeftCell="B2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39" sqref="G39"/>
    </sheetView>
  </sheetViews>
  <sheetFormatPr defaultColWidth="9.140625" defaultRowHeight="12.75"/>
  <cols>
    <col min="1" max="1" width="38.421875" style="39" customWidth="1"/>
    <col min="2" max="2" width="13.140625" style="39" customWidth="1"/>
    <col min="3" max="4" width="12.28125" style="39" customWidth="1"/>
    <col min="5" max="7" width="14.421875" style="39" customWidth="1"/>
    <col min="8" max="8" width="15.00390625" style="39" customWidth="1"/>
    <col min="9" max="9" width="13.28125" style="39" customWidth="1"/>
    <col min="10" max="16384" width="9.140625" style="39" customWidth="1"/>
  </cols>
  <sheetData>
    <row r="1" spans="1:9" ht="12.75">
      <c r="A1" s="147" t="s">
        <v>10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7" t="s">
        <v>11</v>
      </c>
      <c r="B2" s="147"/>
      <c r="C2" s="147"/>
      <c r="D2" s="147"/>
      <c r="E2" s="147"/>
      <c r="F2" s="147"/>
      <c r="G2" s="147"/>
      <c r="H2" s="147"/>
      <c r="I2" s="147"/>
    </row>
    <row r="3" spans="1:9" ht="12.75">
      <c r="A3" s="147" t="s">
        <v>12</v>
      </c>
      <c r="B3" s="147"/>
      <c r="C3" s="147"/>
      <c r="D3" s="147"/>
      <c r="E3" s="147"/>
      <c r="F3" s="147"/>
      <c r="G3" s="147"/>
      <c r="H3" s="147"/>
      <c r="I3" s="147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8" t="s">
        <v>202</v>
      </c>
    </row>
    <row r="6" ht="12.75">
      <c r="A6" s="64" t="s">
        <v>377</v>
      </c>
    </row>
    <row r="7" ht="12.75">
      <c r="A7" s="64"/>
    </row>
    <row r="8" spans="1:9" ht="12.75">
      <c r="A8" s="64"/>
      <c r="B8" s="83" t="s">
        <v>190</v>
      </c>
      <c r="C8" s="81"/>
      <c r="D8" s="82"/>
      <c r="E8" s="82" t="s">
        <v>189</v>
      </c>
      <c r="F8" s="81"/>
      <c r="G8" s="81"/>
      <c r="H8" s="81"/>
      <c r="I8" s="81"/>
    </row>
    <row r="9" spans="6:7" ht="12.75">
      <c r="F9" s="40" t="s">
        <v>101</v>
      </c>
      <c r="G9" s="40"/>
    </row>
    <row r="10" spans="2:9" ht="12.75">
      <c r="B10" s="40" t="s">
        <v>28</v>
      </c>
      <c r="C10" s="40" t="s">
        <v>71</v>
      </c>
      <c r="D10" s="40" t="s">
        <v>95</v>
      </c>
      <c r="E10" s="40" t="s">
        <v>97</v>
      </c>
      <c r="F10" s="40" t="s">
        <v>98</v>
      </c>
      <c r="G10" s="40" t="s">
        <v>187</v>
      </c>
      <c r="H10" s="40" t="s">
        <v>99</v>
      </c>
      <c r="I10" s="40" t="s">
        <v>30</v>
      </c>
    </row>
    <row r="11" spans="2:9" ht="12.75">
      <c r="B11" s="40" t="s">
        <v>29</v>
      </c>
      <c r="C11" s="40" t="s">
        <v>72</v>
      </c>
      <c r="D11" s="40" t="s">
        <v>96</v>
      </c>
      <c r="E11" s="40" t="s">
        <v>24</v>
      </c>
      <c r="F11" s="40" t="s">
        <v>24</v>
      </c>
      <c r="G11" s="40" t="s">
        <v>188</v>
      </c>
      <c r="H11" s="40" t="s">
        <v>114</v>
      </c>
      <c r="I11" s="40"/>
    </row>
    <row r="12" spans="2:9" ht="12.75">
      <c r="B12" s="40"/>
      <c r="C12" s="40"/>
      <c r="D12" s="40"/>
      <c r="E12" s="40"/>
      <c r="F12" s="40"/>
      <c r="G12" s="40"/>
      <c r="H12" s="41"/>
      <c r="I12" s="41"/>
    </row>
    <row r="13" spans="2:9" ht="12.75">
      <c r="B13" s="40" t="s">
        <v>0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</row>
    <row r="14" spans="2:9" ht="12.75"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53" t="s">
        <v>262</v>
      </c>
      <c r="B15" s="61">
        <v>320071</v>
      </c>
      <c r="C15" s="61">
        <v>-1274</v>
      </c>
      <c r="D15" s="61">
        <v>116741</v>
      </c>
      <c r="E15" s="61">
        <v>13669</v>
      </c>
      <c r="F15" s="61">
        <v>12300</v>
      </c>
      <c r="G15" s="80">
        <v>241</v>
      </c>
      <c r="H15" s="61">
        <v>194069</v>
      </c>
      <c r="I15" s="61">
        <f>SUM(B15:H15)</f>
        <v>655817</v>
      </c>
    </row>
    <row r="16" spans="1:9" ht="12.75">
      <c r="A16" s="39" t="s">
        <v>292</v>
      </c>
      <c r="B16" s="108">
        <v>0</v>
      </c>
      <c r="C16" s="87">
        <v>0</v>
      </c>
      <c r="D16" s="87">
        <v>0</v>
      </c>
      <c r="E16" s="87">
        <v>0</v>
      </c>
      <c r="F16" s="87">
        <v>1112</v>
      </c>
      <c r="G16" s="87">
        <v>0</v>
      </c>
      <c r="H16" s="87">
        <v>0</v>
      </c>
      <c r="I16" s="114">
        <f>SUM(B16:H16)</f>
        <v>1112</v>
      </c>
    </row>
    <row r="17" spans="1:9" ht="12.75">
      <c r="A17" s="39" t="s">
        <v>293</v>
      </c>
      <c r="B17" s="112">
        <v>0</v>
      </c>
      <c r="C17" s="84">
        <v>0</v>
      </c>
      <c r="D17" s="84">
        <v>0</v>
      </c>
      <c r="E17" s="84">
        <f>-1584</f>
        <v>-1584</v>
      </c>
      <c r="F17" s="84">
        <v>0</v>
      </c>
      <c r="G17" s="84">
        <v>0</v>
      </c>
      <c r="H17" s="84">
        <f>-E17</f>
        <v>1584</v>
      </c>
      <c r="I17" s="115">
        <f>SUM(B17:H17)</f>
        <v>0</v>
      </c>
    </row>
    <row r="18" spans="1:9" ht="12.75">
      <c r="A18" s="107" t="s">
        <v>360</v>
      </c>
      <c r="B18" s="108"/>
      <c r="C18" s="87"/>
      <c r="D18" s="87"/>
      <c r="E18" s="87"/>
      <c r="F18" s="87"/>
      <c r="G18" s="87"/>
      <c r="H18" s="87"/>
      <c r="I18" s="116"/>
    </row>
    <row r="19" spans="1:9" ht="12.75">
      <c r="A19" s="107" t="s">
        <v>339</v>
      </c>
      <c r="B19" s="110">
        <f>SUM(B16:B17)</f>
        <v>0</v>
      </c>
      <c r="C19" s="66">
        <f aca="true" t="shared" si="0" ref="C19:I19">SUM(C16:C17)</f>
        <v>0</v>
      </c>
      <c r="D19" s="66">
        <f t="shared" si="0"/>
        <v>0</v>
      </c>
      <c r="E19" s="66">
        <f t="shared" si="0"/>
        <v>-1584</v>
      </c>
      <c r="F19" s="66">
        <f t="shared" si="0"/>
        <v>1112</v>
      </c>
      <c r="G19" s="66">
        <f t="shared" si="0"/>
        <v>0</v>
      </c>
      <c r="H19" s="66">
        <f t="shared" si="0"/>
        <v>1584</v>
      </c>
      <c r="I19" s="111">
        <f t="shared" si="0"/>
        <v>1112</v>
      </c>
    </row>
    <row r="20" spans="1:9" ht="12.75">
      <c r="A20" s="53" t="s">
        <v>289</v>
      </c>
      <c r="B20" s="112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88741</v>
      </c>
      <c r="I20" s="117">
        <f>SUM(B20:H20)</f>
        <v>88741</v>
      </c>
    </row>
    <row r="21" spans="1:9" ht="12.75">
      <c r="A21" s="48" t="s">
        <v>361</v>
      </c>
      <c r="B21" s="57">
        <f aca="true" t="shared" si="1" ref="B21:I21">SUM(B19:B20)</f>
        <v>0</v>
      </c>
      <c r="C21" s="57">
        <f t="shared" si="1"/>
        <v>0</v>
      </c>
      <c r="D21" s="57">
        <f t="shared" si="1"/>
        <v>0</v>
      </c>
      <c r="E21" s="57">
        <f t="shared" si="1"/>
        <v>-1584</v>
      </c>
      <c r="F21" s="57">
        <f>SUM(F19:F20)</f>
        <v>1112</v>
      </c>
      <c r="G21" s="57">
        <f t="shared" si="1"/>
        <v>0</v>
      </c>
      <c r="H21" s="57">
        <f t="shared" si="1"/>
        <v>90325</v>
      </c>
      <c r="I21" s="57">
        <f t="shared" si="1"/>
        <v>89853</v>
      </c>
    </row>
    <row r="22" spans="1:9" ht="12.75">
      <c r="A22" s="39" t="s">
        <v>115</v>
      </c>
      <c r="B22" s="66">
        <v>0</v>
      </c>
      <c r="C22" s="66">
        <v>-14395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1">
        <f>SUM(B22:H22)</f>
        <v>-14395</v>
      </c>
    </row>
    <row r="23" spans="1:9" ht="12.75">
      <c r="A23" s="39" t="s">
        <v>341</v>
      </c>
      <c r="B23" s="66"/>
      <c r="C23" s="66"/>
      <c r="D23" s="66"/>
      <c r="E23" s="66"/>
      <c r="F23" s="66"/>
      <c r="G23" s="66"/>
      <c r="H23" s="66">
        <v>-11618</v>
      </c>
      <c r="I23" s="61">
        <f>SUM(B23:H23)</f>
        <v>-11618</v>
      </c>
    </row>
    <row r="24" spans="1:9" ht="12.75">
      <c r="A24" s="39" t="s">
        <v>317</v>
      </c>
      <c r="B24" s="66">
        <v>996</v>
      </c>
      <c r="C24" s="66">
        <v>0</v>
      </c>
      <c r="D24" s="66">
        <v>68</v>
      </c>
      <c r="E24" s="66">
        <v>0</v>
      </c>
      <c r="F24" s="66">
        <v>0</v>
      </c>
      <c r="G24" s="66">
        <v>-68</v>
      </c>
      <c r="H24" s="66">
        <v>0</v>
      </c>
      <c r="I24" s="80">
        <f>SUM(B24:H24)</f>
        <v>996</v>
      </c>
    </row>
    <row r="25" spans="1:9" ht="12.75">
      <c r="A25" s="1" t="s">
        <v>214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297</v>
      </c>
      <c r="H25" s="66">
        <v>0</v>
      </c>
      <c r="I25" s="80">
        <f>SUM(B25:H25)</f>
        <v>297</v>
      </c>
    </row>
    <row r="26" spans="1:9" ht="13.5" thickBot="1">
      <c r="A26" s="136" t="s">
        <v>382</v>
      </c>
      <c r="B26" s="43">
        <f aca="true" t="shared" si="2" ref="B26:I26">SUM(B21:B25)+B15</f>
        <v>321067</v>
      </c>
      <c r="C26" s="43">
        <f t="shared" si="2"/>
        <v>-15669</v>
      </c>
      <c r="D26" s="43">
        <f t="shared" si="2"/>
        <v>116809</v>
      </c>
      <c r="E26" s="43">
        <f t="shared" si="2"/>
        <v>12085</v>
      </c>
      <c r="F26" s="43">
        <f t="shared" si="2"/>
        <v>13412</v>
      </c>
      <c r="G26" s="43">
        <f t="shared" si="2"/>
        <v>470</v>
      </c>
      <c r="H26" s="43">
        <f t="shared" si="2"/>
        <v>272776</v>
      </c>
      <c r="I26" s="43">
        <f t="shared" si="2"/>
        <v>720950</v>
      </c>
    </row>
    <row r="27" spans="2:9" ht="13.5" thickTop="1">
      <c r="B27" s="40"/>
      <c r="C27" s="40"/>
      <c r="D27" s="40"/>
      <c r="E27" s="40"/>
      <c r="F27" s="40"/>
      <c r="G27" s="40"/>
      <c r="H27" s="40"/>
      <c r="I27" s="40"/>
    </row>
    <row r="28" spans="2:9" ht="12.75"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136" t="s">
        <v>411</v>
      </c>
      <c r="B29" s="57">
        <v>314667</v>
      </c>
      <c r="C29" s="57">
        <v>-1254</v>
      </c>
      <c r="D29" s="57">
        <v>116320</v>
      </c>
      <c r="E29" s="57">
        <f>7290+9929</f>
        <v>17219</v>
      </c>
      <c r="F29" s="57">
        <v>11099</v>
      </c>
      <c r="G29" s="57">
        <v>16</v>
      </c>
      <c r="H29" s="57">
        <f>119087+8459</f>
        <v>127546</v>
      </c>
      <c r="I29" s="57">
        <f aca="true" t="shared" si="3" ref="I29:I41">SUM(B29:H29)</f>
        <v>585613</v>
      </c>
    </row>
    <row r="30" spans="1:9" ht="12.75">
      <c r="A30" s="39" t="s">
        <v>292</v>
      </c>
      <c r="B30" s="108">
        <v>0</v>
      </c>
      <c r="C30" s="87">
        <v>0</v>
      </c>
      <c r="D30" s="87">
        <v>0</v>
      </c>
      <c r="E30" s="87">
        <v>0</v>
      </c>
      <c r="F30" s="87">
        <v>1201</v>
      </c>
      <c r="G30" s="87">
        <v>0</v>
      </c>
      <c r="H30" s="87">
        <v>0</v>
      </c>
      <c r="I30" s="109">
        <f t="shared" si="3"/>
        <v>1201</v>
      </c>
    </row>
    <row r="31" spans="1:9" ht="12.75">
      <c r="A31" s="39" t="s">
        <v>369</v>
      </c>
      <c r="B31" s="110"/>
      <c r="C31" s="66"/>
      <c r="D31" s="66"/>
      <c r="E31" s="66">
        <v>-376</v>
      </c>
      <c r="F31" s="66"/>
      <c r="G31" s="66"/>
      <c r="H31" s="66"/>
      <c r="I31" s="111">
        <f t="shared" si="3"/>
        <v>-376</v>
      </c>
    </row>
    <row r="32" spans="1:9" ht="12.75">
      <c r="A32" s="138" t="s">
        <v>386</v>
      </c>
      <c r="B32" s="110"/>
      <c r="C32" s="66"/>
      <c r="D32" s="66"/>
      <c r="E32" s="66">
        <v>-1961</v>
      </c>
      <c r="F32" s="66"/>
      <c r="G32" s="66"/>
      <c r="H32" s="66"/>
      <c r="I32" s="111">
        <f t="shared" si="3"/>
        <v>-1961</v>
      </c>
    </row>
    <row r="33" spans="1:9" ht="12.75">
      <c r="A33" s="39" t="s">
        <v>368</v>
      </c>
      <c r="B33" s="110"/>
      <c r="C33" s="66"/>
      <c r="D33" s="66"/>
      <c r="E33" s="66">
        <v>289</v>
      </c>
      <c r="F33" s="66"/>
      <c r="G33" s="66"/>
      <c r="H33" s="66"/>
      <c r="I33" s="111">
        <f t="shared" si="3"/>
        <v>289</v>
      </c>
    </row>
    <row r="34" spans="1:9" ht="12.75">
      <c r="A34" s="39" t="s">
        <v>293</v>
      </c>
      <c r="B34" s="112">
        <v>0</v>
      </c>
      <c r="C34" s="84">
        <v>0</v>
      </c>
      <c r="D34" s="84">
        <v>0</v>
      </c>
      <c r="E34" s="84">
        <v>-1502</v>
      </c>
      <c r="F34" s="84">
        <v>0</v>
      </c>
      <c r="G34" s="84">
        <v>0</v>
      </c>
      <c r="H34" s="84">
        <v>1502</v>
      </c>
      <c r="I34" s="113">
        <f t="shared" si="3"/>
        <v>0</v>
      </c>
    </row>
    <row r="35" spans="1:9" ht="12.75">
      <c r="A35" s="107" t="s">
        <v>338</v>
      </c>
      <c r="B35" s="108"/>
      <c r="C35" s="87"/>
      <c r="D35" s="87"/>
      <c r="E35" s="87"/>
      <c r="F35" s="87"/>
      <c r="G35" s="87"/>
      <c r="H35" s="87"/>
      <c r="I35" s="109"/>
    </row>
    <row r="36" spans="1:9" ht="12.75">
      <c r="A36" s="107" t="s">
        <v>339</v>
      </c>
      <c r="B36" s="110">
        <f aca="true" t="shared" si="4" ref="B36:I36">SUM(B30:B34)</f>
        <v>0</v>
      </c>
      <c r="C36" s="66">
        <f t="shared" si="4"/>
        <v>0</v>
      </c>
      <c r="D36" s="66">
        <f t="shared" si="4"/>
        <v>0</v>
      </c>
      <c r="E36" s="66">
        <f t="shared" si="4"/>
        <v>-3550</v>
      </c>
      <c r="F36" s="66">
        <f t="shared" si="4"/>
        <v>1201</v>
      </c>
      <c r="G36" s="66">
        <f t="shared" si="4"/>
        <v>0</v>
      </c>
      <c r="H36" s="66">
        <f t="shared" si="4"/>
        <v>1502</v>
      </c>
      <c r="I36" s="111">
        <f t="shared" si="4"/>
        <v>-847</v>
      </c>
    </row>
    <row r="37" spans="1:9" ht="12.75">
      <c r="A37" s="53" t="s">
        <v>289</v>
      </c>
      <c r="B37" s="112"/>
      <c r="C37" s="84"/>
      <c r="D37" s="84"/>
      <c r="E37" s="84"/>
      <c r="F37" s="84"/>
      <c r="G37" s="84"/>
      <c r="H37" s="84">
        <v>65021</v>
      </c>
      <c r="I37" s="113">
        <f>SUM(B37:H37)</f>
        <v>65021</v>
      </c>
    </row>
    <row r="38" spans="1:9" ht="12.75">
      <c r="A38" s="48" t="s">
        <v>340</v>
      </c>
      <c r="B38" s="57">
        <f>SUM(B36:B37)</f>
        <v>0</v>
      </c>
      <c r="C38" s="57">
        <f aca="true" t="shared" si="5" ref="C38:H38">SUM(C36:C37)</f>
        <v>0</v>
      </c>
      <c r="D38" s="57">
        <f t="shared" si="5"/>
        <v>0</v>
      </c>
      <c r="E38" s="57">
        <f t="shared" si="5"/>
        <v>-3550</v>
      </c>
      <c r="F38" s="57">
        <f t="shared" si="5"/>
        <v>1201</v>
      </c>
      <c r="G38" s="57">
        <f t="shared" si="5"/>
        <v>0</v>
      </c>
      <c r="H38" s="57">
        <f t="shared" si="5"/>
        <v>66523</v>
      </c>
      <c r="I38" s="57">
        <f>SUM(I36:I37)</f>
        <v>64174</v>
      </c>
    </row>
    <row r="39" spans="1:9" ht="12.75">
      <c r="A39" s="39" t="s">
        <v>115</v>
      </c>
      <c r="B39" s="57">
        <v>0</v>
      </c>
      <c r="C39" s="57">
        <v>-20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f>SUM(B39:H39)</f>
        <v>-20</v>
      </c>
    </row>
    <row r="40" spans="1:9" ht="12.75">
      <c r="A40" s="138" t="s">
        <v>317</v>
      </c>
      <c r="B40" s="57">
        <v>5404</v>
      </c>
      <c r="C40" s="57"/>
      <c r="D40" s="57">
        <v>421</v>
      </c>
      <c r="E40" s="57"/>
      <c r="F40" s="57"/>
      <c r="G40" s="57">
        <v>-421</v>
      </c>
      <c r="H40" s="57"/>
      <c r="I40" s="57">
        <f>SUM(B40:H40)</f>
        <v>5404</v>
      </c>
    </row>
    <row r="41" spans="1:9" ht="12.75">
      <c r="A41" s="1" t="s">
        <v>214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646</v>
      </c>
      <c r="H41" s="57">
        <v>0</v>
      </c>
      <c r="I41" s="57">
        <f t="shared" si="3"/>
        <v>646</v>
      </c>
    </row>
    <row r="42" spans="1:9" ht="13.5" thickBot="1">
      <c r="A42" s="136" t="s">
        <v>383</v>
      </c>
      <c r="B42" s="85">
        <f>SUM(B38:B41)+B29</f>
        <v>320071</v>
      </c>
      <c r="C42" s="85">
        <f aca="true" t="shared" si="6" ref="C42:H42">SUM(C38:C41)+C29</f>
        <v>-1274</v>
      </c>
      <c r="D42" s="85">
        <f t="shared" si="6"/>
        <v>116741</v>
      </c>
      <c r="E42" s="85">
        <f t="shared" si="6"/>
        <v>13669</v>
      </c>
      <c r="F42" s="85">
        <f t="shared" si="6"/>
        <v>12300</v>
      </c>
      <c r="G42" s="85">
        <f t="shared" si="6"/>
        <v>241</v>
      </c>
      <c r="H42" s="85">
        <f t="shared" si="6"/>
        <v>194069</v>
      </c>
      <c r="I42" s="85">
        <f>SUM(I38:I41)+I29</f>
        <v>655817</v>
      </c>
    </row>
    <row r="43" ht="13.5" thickTop="1"/>
    <row r="46" ht="12.75">
      <c r="A46" s="34" t="s">
        <v>329</v>
      </c>
    </row>
    <row r="47" ht="12.75">
      <c r="A47" s="16" t="s">
        <v>236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47" max="10" man="1"/>
  </rowBreaks>
  <ignoredErrors>
    <ignoredError sqref="B19:D19 G19 B36 C36:D36 F36:G36" formulaRange="1"/>
    <ignoredError sqref="I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zoomScalePageLayoutView="0" workbookViewId="0" topLeftCell="A73">
      <selection activeCell="C104" sqref="C104"/>
    </sheetView>
  </sheetViews>
  <sheetFormatPr defaultColWidth="9.140625" defaultRowHeight="12.75"/>
  <cols>
    <col min="1" max="1" width="47.28125" style="39" customWidth="1"/>
    <col min="2" max="2" width="16.7109375" style="39" customWidth="1"/>
    <col min="3" max="3" width="16.421875" style="39" customWidth="1"/>
    <col min="4" max="4" width="16.57421875" style="39" customWidth="1"/>
    <col min="5" max="16384" width="9.140625" style="39" customWidth="1"/>
  </cols>
  <sheetData>
    <row r="1" spans="1:13" ht="12.75">
      <c r="A1" s="147" t="s">
        <v>10</v>
      </c>
      <c r="B1" s="147"/>
      <c r="C1" s="147"/>
      <c r="D1" s="147"/>
      <c r="E1" s="147"/>
      <c r="F1" s="14"/>
      <c r="G1" s="14"/>
      <c r="H1" s="14"/>
      <c r="I1" s="14"/>
      <c r="J1" s="14"/>
      <c r="K1" s="14"/>
      <c r="L1" s="14"/>
      <c r="M1" s="14"/>
    </row>
    <row r="2" spans="1:13" ht="12.75">
      <c r="A2" s="147" t="s">
        <v>11</v>
      </c>
      <c r="B2" s="147"/>
      <c r="C2" s="147"/>
      <c r="D2" s="147"/>
      <c r="E2" s="147"/>
      <c r="F2" s="14"/>
      <c r="G2" s="14"/>
      <c r="H2" s="14"/>
      <c r="I2" s="14"/>
      <c r="J2" s="14"/>
      <c r="K2" s="14"/>
      <c r="L2" s="14"/>
      <c r="M2" s="14"/>
    </row>
    <row r="3" spans="1:13" ht="12.75">
      <c r="A3" s="147" t="s">
        <v>12</v>
      </c>
      <c r="B3" s="147"/>
      <c r="C3" s="147"/>
      <c r="D3" s="147"/>
      <c r="E3" s="147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8" t="s">
        <v>203</v>
      </c>
      <c r="B5" s="38"/>
    </row>
    <row r="6" spans="1:2" ht="12.75">
      <c r="A6" s="64" t="s">
        <v>377</v>
      </c>
      <c r="B6" s="38"/>
    </row>
    <row r="7" spans="3:4" ht="12.75">
      <c r="C7" s="41" t="s">
        <v>384</v>
      </c>
      <c r="D7" s="41" t="s">
        <v>384</v>
      </c>
    </row>
    <row r="8" spans="3:4" ht="12.75">
      <c r="C8" s="41" t="s">
        <v>378</v>
      </c>
      <c r="D8" s="41" t="s">
        <v>218</v>
      </c>
    </row>
    <row r="9" spans="3:4" ht="12.75">
      <c r="C9" s="40" t="s">
        <v>0</v>
      </c>
      <c r="D9" s="40" t="s">
        <v>0</v>
      </c>
    </row>
    <row r="10" spans="3:4" ht="12.75">
      <c r="C10" s="63" t="s">
        <v>212</v>
      </c>
      <c r="D10" s="63" t="s">
        <v>212</v>
      </c>
    </row>
    <row r="11" spans="1:4" ht="12.75">
      <c r="A11" s="39" t="s">
        <v>126</v>
      </c>
      <c r="C11" s="63"/>
      <c r="D11" s="63"/>
    </row>
    <row r="13" spans="1:4" ht="12.75">
      <c r="A13" s="39" t="s">
        <v>324</v>
      </c>
      <c r="C13" s="44"/>
      <c r="D13" s="79"/>
    </row>
    <row r="14" spans="1:4" ht="12.75">
      <c r="A14" s="39" t="s">
        <v>263</v>
      </c>
      <c r="C14" s="44">
        <v>137510</v>
      </c>
      <c r="D14" s="79">
        <v>76162</v>
      </c>
    </row>
    <row r="15" spans="1:4" ht="12.75">
      <c r="A15" s="39" t="s">
        <v>264</v>
      </c>
      <c r="C15" s="42">
        <v>-202</v>
      </c>
      <c r="D15" s="102">
        <v>-270</v>
      </c>
    </row>
    <row r="16" spans="3:4" ht="12.75">
      <c r="C16" s="44">
        <f>SUM(C14:C15)</f>
        <v>137308</v>
      </c>
      <c r="D16" s="44">
        <f>SUM(D14:D15)</f>
        <v>75892</v>
      </c>
    </row>
    <row r="17" spans="1:4" ht="12.75">
      <c r="A17" s="39" t="s">
        <v>118</v>
      </c>
      <c r="C17" s="44"/>
      <c r="D17" s="66"/>
    </row>
    <row r="18" spans="3:4" ht="12.75">
      <c r="C18" s="44"/>
      <c r="D18" s="66"/>
    </row>
    <row r="19" spans="1:4" ht="12.75">
      <c r="A19" s="39" t="s">
        <v>132</v>
      </c>
      <c r="C19" s="44">
        <v>-9984</v>
      </c>
      <c r="D19" s="79">
        <v>-25983</v>
      </c>
    </row>
    <row r="20" spans="1:4" ht="12.75">
      <c r="A20" s="39" t="s">
        <v>133</v>
      </c>
      <c r="C20" s="42">
        <v>-64556</v>
      </c>
      <c r="D20" s="102">
        <v>2050</v>
      </c>
    </row>
    <row r="21" spans="3:4" ht="12.75">
      <c r="C21" s="44"/>
      <c r="D21" s="66"/>
    </row>
    <row r="22" spans="1:4" ht="12.75">
      <c r="A22" s="39" t="s">
        <v>119</v>
      </c>
      <c r="C22" s="44">
        <f>SUM(C16:C20)</f>
        <v>62768</v>
      </c>
      <c r="D22" s="44">
        <f>SUM(D16:D20)</f>
        <v>51959</v>
      </c>
    </row>
    <row r="23" spans="3:4" ht="12.75">
      <c r="C23" s="44"/>
      <c r="D23" s="66"/>
    </row>
    <row r="24" spans="1:4" ht="12.75">
      <c r="A24" s="53" t="s">
        <v>135</v>
      </c>
      <c r="C24" s="44">
        <v>-48225</v>
      </c>
      <c r="D24" s="79">
        <f>-19277+6</f>
        <v>-19271</v>
      </c>
    </row>
    <row r="25" spans="1:4" ht="12.75">
      <c r="A25" s="53" t="s">
        <v>134</v>
      </c>
      <c r="C25" s="42">
        <v>26263</v>
      </c>
      <c r="D25" s="102">
        <v>17949</v>
      </c>
    </row>
    <row r="26" spans="3:4" ht="12.75">
      <c r="C26" s="44"/>
      <c r="D26" s="66"/>
    </row>
    <row r="27" spans="1:4" ht="12.75">
      <c r="A27" s="39" t="s">
        <v>232</v>
      </c>
      <c r="C27" s="44">
        <f>SUM(C22:C25)</f>
        <v>40806</v>
      </c>
      <c r="D27" s="44">
        <f>SUM(D22:D25)</f>
        <v>50637</v>
      </c>
    </row>
    <row r="28" spans="3:4" ht="12.75">
      <c r="C28" s="44"/>
      <c r="D28" s="66"/>
    </row>
    <row r="29" spans="1:4" ht="12.75">
      <c r="A29" s="39" t="s">
        <v>120</v>
      </c>
      <c r="C29" s="44">
        <v>-5332</v>
      </c>
      <c r="D29" s="79">
        <v>-7469</v>
      </c>
    </row>
    <row r="30" spans="1:4" ht="12.75">
      <c r="A30" s="39" t="s">
        <v>121</v>
      </c>
      <c r="C30" s="44">
        <v>-20130</v>
      </c>
      <c r="D30" s="79">
        <v>-9693</v>
      </c>
    </row>
    <row r="31" spans="1:4" ht="12.75" hidden="1">
      <c r="A31" s="39" t="s">
        <v>193</v>
      </c>
      <c r="C31" s="66">
        <v>0</v>
      </c>
      <c r="D31" s="79" t="s">
        <v>237</v>
      </c>
    </row>
    <row r="32" spans="1:4" ht="12.75" hidden="1">
      <c r="A32" s="39" t="s">
        <v>207</v>
      </c>
      <c r="C32" s="66">
        <v>0</v>
      </c>
      <c r="D32" s="79" t="s">
        <v>237</v>
      </c>
    </row>
    <row r="33" spans="1:4" ht="12.75">
      <c r="A33" s="39" t="s">
        <v>193</v>
      </c>
      <c r="C33" s="66">
        <v>-62</v>
      </c>
      <c r="D33" s="79">
        <v>-288</v>
      </c>
    </row>
    <row r="34" spans="1:4" ht="12.75">
      <c r="A34" s="39" t="s">
        <v>207</v>
      </c>
      <c r="C34" s="66">
        <v>-1178</v>
      </c>
      <c r="D34" s="79">
        <v>-1464</v>
      </c>
    </row>
    <row r="35" spans="3:4" ht="12.75">
      <c r="C35" s="44"/>
      <c r="D35" s="66"/>
    </row>
    <row r="36" spans="1:4" ht="12.75">
      <c r="A36" s="136" t="s">
        <v>373</v>
      </c>
      <c r="C36" s="54">
        <f>SUM(C27:C34)</f>
        <v>14104</v>
      </c>
      <c r="D36" s="54">
        <f>SUM(D27:D34)</f>
        <v>31723</v>
      </c>
    </row>
    <row r="37" spans="1:4" ht="12.75">
      <c r="A37" s="53"/>
      <c r="C37" s="44"/>
      <c r="D37" s="66"/>
    </row>
    <row r="38" spans="1:4" ht="12.75">
      <c r="A38" s="53" t="s">
        <v>127</v>
      </c>
      <c r="C38" s="44"/>
      <c r="D38" s="66"/>
    </row>
    <row r="39" spans="3:4" ht="12.75">
      <c r="C39" s="44"/>
      <c r="D39" s="66"/>
    </row>
    <row r="40" spans="1:4" ht="12.75">
      <c r="A40" s="39" t="s">
        <v>122</v>
      </c>
      <c r="C40" s="44">
        <v>2211</v>
      </c>
      <c r="D40" s="79">
        <v>827</v>
      </c>
    </row>
    <row r="41" spans="1:4" ht="12.75" hidden="1">
      <c r="A41" s="39" t="s">
        <v>192</v>
      </c>
      <c r="C41" s="66">
        <v>0</v>
      </c>
      <c r="D41" s="79" t="s">
        <v>237</v>
      </c>
    </row>
    <row r="42" spans="1:4" ht="12.75">
      <c r="A42" s="39" t="s">
        <v>219</v>
      </c>
      <c r="C42" s="66">
        <v>-26</v>
      </c>
      <c r="D42" s="79">
        <v>-5378</v>
      </c>
    </row>
    <row r="43" spans="1:4" ht="12.75" hidden="1">
      <c r="A43" s="39" t="s">
        <v>208</v>
      </c>
      <c r="C43" s="66">
        <v>0</v>
      </c>
      <c r="D43" s="79" t="s">
        <v>237</v>
      </c>
    </row>
    <row r="44" spans="1:4" ht="12.75" hidden="1">
      <c r="A44" s="39" t="s">
        <v>209</v>
      </c>
      <c r="C44" s="66">
        <v>0</v>
      </c>
      <c r="D44" s="79" t="s">
        <v>237</v>
      </c>
    </row>
    <row r="45" spans="1:4" ht="12.75" hidden="1">
      <c r="A45" s="53" t="s">
        <v>220</v>
      </c>
      <c r="C45" s="66">
        <v>0</v>
      </c>
      <c r="D45" s="79" t="s">
        <v>237</v>
      </c>
    </row>
    <row r="46" spans="1:4" ht="12.75">
      <c r="A46" s="39" t="s">
        <v>208</v>
      </c>
      <c r="C46" s="66">
        <v>-373</v>
      </c>
      <c r="D46" s="79">
        <v>-3255</v>
      </c>
    </row>
    <row r="47" spans="1:4" ht="12.75">
      <c r="A47" s="39" t="s">
        <v>343</v>
      </c>
      <c r="C47" s="66">
        <v>345</v>
      </c>
      <c r="D47" s="79">
        <v>0</v>
      </c>
    </row>
    <row r="48" spans="1:4" ht="12.75">
      <c r="A48" s="39" t="s">
        <v>209</v>
      </c>
      <c r="C48" s="66">
        <v>19654</v>
      </c>
      <c r="D48" s="79">
        <v>5137</v>
      </c>
    </row>
    <row r="49" spans="1:4" ht="12.75">
      <c r="A49" s="53" t="s">
        <v>143</v>
      </c>
      <c r="C49" s="66">
        <v>2429</v>
      </c>
      <c r="D49" s="79">
        <v>3907</v>
      </c>
    </row>
    <row r="50" spans="1:4" ht="12.75">
      <c r="A50" s="139" t="s">
        <v>220</v>
      </c>
      <c r="C50" s="66">
        <v>0</v>
      </c>
      <c r="D50" s="79">
        <v>6746</v>
      </c>
    </row>
    <row r="51" spans="1:4" ht="12.75">
      <c r="A51" s="48" t="s">
        <v>342</v>
      </c>
      <c r="C51" s="66">
        <v>69579</v>
      </c>
      <c r="D51" s="79">
        <v>0</v>
      </c>
    </row>
    <row r="52" spans="1:4" ht="12.75">
      <c r="A52" s="39" t="s">
        <v>123</v>
      </c>
      <c r="C52" s="44">
        <v>-10769</v>
      </c>
      <c r="D52" s="79">
        <v>-5699</v>
      </c>
    </row>
    <row r="53" spans="1:4" ht="12.75">
      <c r="A53" s="39" t="s">
        <v>124</v>
      </c>
      <c r="C53" s="44">
        <v>-20261</v>
      </c>
      <c r="D53" s="79">
        <v>-17002</v>
      </c>
    </row>
    <row r="54" spans="1:4" ht="12.75">
      <c r="A54" s="53" t="s">
        <v>125</v>
      </c>
      <c r="C54" s="44">
        <v>-5016</v>
      </c>
      <c r="D54" s="79">
        <v>-3125</v>
      </c>
    </row>
    <row r="55" spans="1:4" ht="12.75">
      <c r="A55" s="48"/>
      <c r="C55" s="66"/>
      <c r="D55" s="79"/>
    </row>
    <row r="56" spans="1:4" ht="12.75">
      <c r="A56" s="136" t="s">
        <v>388</v>
      </c>
      <c r="C56" s="54">
        <f>SUM(C40:C55)</f>
        <v>57773</v>
      </c>
      <c r="D56" s="54">
        <f>SUM(D40:D55)</f>
        <v>-17842</v>
      </c>
    </row>
    <row r="57" spans="1:4" ht="12.75">
      <c r="A57" s="53"/>
      <c r="C57" s="44"/>
      <c r="D57" s="66"/>
    </row>
    <row r="58" spans="1:4" ht="12.75">
      <c r="A58" s="53" t="s">
        <v>128</v>
      </c>
      <c r="C58" s="44"/>
      <c r="D58" s="66"/>
    </row>
    <row r="59" spans="1:4" ht="12.75">
      <c r="A59" s="53"/>
      <c r="C59" s="44"/>
      <c r="D59" s="66"/>
    </row>
    <row r="60" spans="1:4" ht="12.75">
      <c r="A60" s="48" t="s">
        <v>344</v>
      </c>
      <c r="C60" s="44">
        <v>-20581</v>
      </c>
      <c r="D60" s="79">
        <v>-18621</v>
      </c>
    </row>
    <row r="61" spans="1:4" ht="12.75">
      <c r="A61" s="139" t="s">
        <v>389</v>
      </c>
      <c r="C61" s="140">
        <v>0</v>
      </c>
      <c r="D61" s="79">
        <v>7018</v>
      </c>
    </row>
    <row r="62" spans="1:4" ht="12.75">
      <c r="A62" s="139" t="s">
        <v>129</v>
      </c>
      <c r="C62" s="44">
        <v>-22074</v>
      </c>
      <c r="D62" s="79">
        <v>-9401</v>
      </c>
    </row>
    <row r="63" spans="1:4" ht="12.75" hidden="1">
      <c r="A63" s="48" t="s">
        <v>191</v>
      </c>
      <c r="C63" s="66">
        <v>0</v>
      </c>
      <c r="D63" s="79" t="s">
        <v>237</v>
      </c>
    </row>
    <row r="64" spans="1:4" ht="12.75" hidden="1">
      <c r="A64" s="16" t="s">
        <v>215</v>
      </c>
      <c r="C64" s="66">
        <v>0</v>
      </c>
      <c r="D64" s="79" t="s">
        <v>237</v>
      </c>
    </row>
    <row r="65" spans="1:4" ht="12.75">
      <c r="A65" s="16" t="s">
        <v>215</v>
      </c>
      <c r="C65" s="66">
        <v>996</v>
      </c>
      <c r="D65" s="79">
        <v>5404</v>
      </c>
    </row>
    <row r="66" spans="1:4" ht="12.75">
      <c r="A66" s="16" t="s">
        <v>191</v>
      </c>
      <c r="C66" s="66">
        <v>-11618</v>
      </c>
      <c r="D66" s="79">
        <v>0</v>
      </c>
    </row>
    <row r="67" spans="1:4" ht="12.75">
      <c r="A67" s="53" t="s">
        <v>195</v>
      </c>
      <c r="C67" s="66">
        <v>-14395</v>
      </c>
      <c r="D67" s="79">
        <v>-19</v>
      </c>
    </row>
    <row r="68" spans="1:4" ht="12.75">
      <c r="A68" s="53"/>
      <c r="C68" s="44"/>
      <c r="D68" s="66"/>
    </row>
    <row r="69" spans="1:4" ht="12.75">
      <c r="A69" s="39" t="s">
        <v>345</v>
      </c>
      <c r="C69" s="54">
        <f>SUM(C60:C68)</f>
        <v>-67672</v>
      </c>
      <c r="D69" s="54">
        <f>SUM(D60:D68)</f>
        <v>-15619</v>
      </c>
    </row>
    <row r="70" ht="12.75">
      <c r="D70" s="66"/>
    </row>
    <row r="71" spans="1:4" ht="12.75">
      <c r="A71" s="136" t="s">
        <v>374</v>
      </c>
      <c r="C71" s="39">
        <f>+C36+C56+C69</f>
        <v>4205</v>
      </c>
      <c r="D71" s="39">
        <f>+D36+D56+D69</f>
        <v>-1738</v>
      </c>
    </row>
    <row r="72" spans="1:4" ht="12.75">
      <c r="A72" s="48" t="s">
        <v>153</v>
      </c>
      <c r="C72" s="39">
        <v>637</v>
      </c>
      <c r="D72" s="79">
        <v>1779</v>
      </c>
    </row>
    <row r="73" ht="12.75">
      <c r="D73" s="57"/>
    </row>
    <row r="74" spans="1:4" ht="12.75">
      <c r="A74" s="39" t="s">
        <v>116</v>
      </c>
      <c r="C74" s="39">
        <v>17129</v>
      </c>
      <c r="D74" s="79">
        <v>17088</v>
      </c>
    </row>
    <row r="75" ht="12.75">
      <c r="D75" s="57"/>
    </row>
    <row r="76" spans="1:4" ht="13.5" thickBot="1">
      <c r="A76" s="39" t="s">
        <v>117</v>
      </c>
      <c r="C76" s="43">
        <f>+C71+C74+C72</f>
        <v>21971</v>
      </c>
      <c r="D76" s="43">
        <f>+D71+D74+D72</f>
        <v>17129</v>
      </c>
    </row>
    <row r="77" ht="13.5" thickTop="1">
      <c r="D77" s="57"/>
    </row>
    <row r="78" spans="1:4" ht="12.75">
      <c r="A78" s="39" t="s">
        <v>86</v>
      </c>
      <c r="D78" s="66"/>
    </row>
    <row r="79" ht="12.75">
      <c r="D79" s="57"/>
    </row>
    <row r="80" spans="1:4" ht="12.75">
      <c r="A80" s="39" t="s">
        <v>87</v>
      </c>
      <c r="C80" s="39">
        <v>6309</v>
      </c>
      <c r="D80" s="79">
        <v>16248</v>
      </c>
    </row>
    <row r="81" spans="1:4" ht="12.75">
      <c r="A81" s="39" t="s">
        <v>88</v>
      </c>
      <c r="C81" s="39">
        <v>15662</v>
      </c>
      <c r="D81" s="79">
        <v>910</v>
      </c>
    </row>
    <row r="82" spans="1:4" ht="12.75">
      <c r="A82" s="138" t="s">
        <v>387</v>
      </c>
      <c r="C82" s="67">
        <v>0</v>
      </c>
      <c r="D82" s="79">
        <v>-29</v>
      </c>
    </row>
    <row r="83" spans="3:4" ht="13.5" thickBot="1">
      <c r="C83" s="43">
        <f>SUM(C80:C82)</f>
        <v>21971</v>
      </c>
      <c r="D83" s="43">
        <f>SUM(D80:D82)</f>
        <v>17129</v>
      </c>
    </row>
    <row r="84" spans="3:4" ht="13.5" thickTop="1">
      <c r="C84" s="44"/>
      <c r="D84" s="44"/>
    </row>
    <row r="85" spans="1:4" ht="12.75">
      <c r="A85" s="34" t="s">
        <v>206</v>
      </c>
      <c r="B85" s="34"/>
      <c r="D85" s="66"/>
    </row>
    <row r="86" spans="1:2" ht="12.75">
      <c r="A86" s="50" t="s">
        <v>330</v>
      </c>
      <c r="B86" s="1"/>
    </row>
    <row r="87" ht="12.75">
      <c r="A87" s="39" t="s">
        <v>140</v>
      </c>
    </row>
  </sheetData>
  <sheetProtection/>
  <mergeCells count="3">
    <mergeCell ref="A3:E3"/>
    <mergeCell ref="A2:E2"/>
    <mergeCell ref="A1:E1"/>
  </mergeCells>
  <printOptions/>
  <pageMargins left="0.63" right="0.45" top="0.35" bottom="0.25" header="0.27" footer="0.25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2"/>
  <sheetViews>
    <sheetView view="pageBreakPreview" zoomScaleSheetLayoutView="100" zoomScalePageLayoutView="0" workbookViewId="0" topLeftCell="A311">
      <selection activeCell="I344" sqref="I344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8515625" style="1" customWidth="1"/>
    <col min="5" max="5" width="11.140625" style="1" customWidth="1"/>
    <col min="6" max="6" width="9.8515625" style="1" customWidth="1"/>
    <col min="7" max="7" width="0.85546875" style="1" customWidth="1"/>
    <col min="8" max="8" width="10.140625" style="1" customWidth="1"/>
    <col min="9" max="9" width="13.00390625" style="1" customWidth="1"/>
    <col min="10" max="10" width="8.710937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47" t="s">
        <v>10</v>
      </c>
      <c r="B1" s="147"/>
      <c r="C1" s="147"/>
      <c r="D1" s="147"/>
      <c r="E1" s="147"/>
      <c r="F1" s="147"/>
      <c r="G1" s="147"/>
      <c r="H1" s="147"/>
      <c r="I1" s="147"/>
      <c r="J1" s="14"/>
      <c r="K1" s="14"/>
      <c r="L1" s="14"/>
      <c r="M1" s="14"/>
    </row>
    <row r="2" spans="1:13" ht="12" customHeight="1">
      <c r="A2" s="147" t="s">
        <v>11</v>
      </c>
      <c r="B2" s="147"/>
      <c r="C2" s="147"/>
      <c r="D2" s="147"/>
      <c r="E2" s="147"/>
      <c r="F2" s="147"/>
      <c r="G2" s="147"/>
      <c r="H2" s="147"/>
      <c r="I2" s="147"/>
      <c r="J2" s="14"/>
      <c r="K2" s="14"/>
      <c r="L2" s="3"/>
      <c r="M2" s="3"/>
    </row>
    <row r="3" spans="1:13" ht="12" customHeight="1">
      <c r="A3" s="147" t="s">
        <v>12</v>
      </c>
      <c r="B3" s="147"/>
      <c r="C3" s="147"/>
      <c r="D3" s="147"/>
      <c r="E3" s="147"/>
      <c r="F3" s="147"/>
      <c r="G3" s="147"/>
      <c r="H3" s="147"/>
      <c r="I3" s="147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141</v>
      </c>
    </row>
    <row r="7" spans="1:2" ht="12.75">
      <c r="A7" s="7" t="s">
        <v>35</v>
      </c>
      <c r="B7" s="19" t="s">
        <v>75</v>
      </c>
    </row>
    <row r="8" ht="12.75">
      <c r="A8" s="2"/>
    </row>
    <row r="9" spans="1:2" ht="12.75">
      <c r="A9" s="2"/>
      <c r="B9" s="1" t="s">
        <v>185</v>
      </c>
    </row>
    <row r="10" spans="1:2" ht="12.75">
      <c r="A10" s="2"/>
      <c r="B10" s="1" t="s">
        <v>228</v>
      </c>
    </row>
    <row r="11" spans="1:2" ht="12.75">
      <c r="A11" s="2"/>
      <c r="B11" s="1" t="s">
        <v>229</v>
      </c>
    </row>
    <row r="12" ht="12.75">
      <c r="A12" s="2"/>
    </row>
    <row r="13" spans="1:11" ht="12.75">
      <c r="A13" s="2"/>
      <c r="B13" s="21" t="s">
        <v>175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176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177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21" t="s">
        <v>347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50" t="s">
        <v>346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50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39" t="s">
        <v>296</v>
      </c>
      <c r="C20" s="16"/>
      <c r="D20" s="16"/>
      <c r="E20" s="16"/>
      <c r="F20" s="16"/>
      <c r="G20" s="16"/>
      <c r="H20" s="16"/>
      <c r="I20" s="16"/>
      <c r="J20" s="16"/>
      <c r="K20" s="4"/>
    </row>
    <row r="21" spans="2:11" ht="12.75">
      <c r="B21" s="39" t="s">
        <v>318</v>
      </c>
      <c r="C21" s="16"/>
      <c r="D21" s="16"/>
      <c r="E21" s="16"/>
      <c r="F21" s="16"/>
      <c r="G21" s="16"/>
      <c r="H21" s="16"/>
      <c r="I21" s="16"/>
      <c r="J21" s="16"/>
      <c r="K21" s="4"/>
    </row>
    <row r="22" spans="2:11" ht="12.75">
      <c r="B22" s="138" t="s">
        <v>385</v>
      </c>
      <c r="C22" s="16"/>
      <c r="D22" s="16"/>
      <c r="E22" s="16"/>
      <c r="F22" s="16"/>
      <c r="G22" s="16"/>
      <c r="H22" s="16"/>
      <c r="I22" s="16"/>
      <c r="J22" s="16"/>
      <c r="K22" s="4"/>
    </row>
    <row r="23" spans="2:11" ht="12.75">
      <c r="B23" s="39"/>
      <c r="C23" s="16"/>
      <c r="D23" s="16"/>
      <c r="E23" s="16"/>
      <c r="F23" s="16"/>
      <c r="G23" s="16"/>
      <c r="H23" s="16"/>
      <c r="I23" s="16"/>
      <c r="J23" s="16"/>
      <c r="K23" s="4"/>
    </row>
    <row r="24" spans="2:11" ht="12.75">
      <c r="B24" s="21" t="s">
        <v>178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2" t="s">
        <v>331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2"/>
      <c r="C27" s="4"/>
      <c r="D27" s="4"/>
      <c r="E27" s="4"/>
      <c r="F27" s="4"/>
      <c r="G27" s="4"/>
      <c r="H27" s="4"/>
      <c r="I27" s="16" t="s">
        <v>308</v>
      </c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16" t="s">
        <v>307</v>
      </c>
      <c r="J28" s="4"/>
      <c r="K28" s="4"/>
    </row>
    <row r="29" spans="2:11" ht="12.75">
      <c r="B29" s="2"/>
      <c r="C29" s="4"/>
      <c r="D29" s="4"/>
      <c r="E29" s="4"/>
      <c r="F29" s="4"/>
      <c r="G29" s="4"/>
      <c r="H29" s="4"/>
      <c r="I29" s="16" t="s">
        <v>283</v>
      </c>
      <c r="J29" s="4"/>
      <c r="K29" s="4"/>
    </row>
    <row r="30" spans="2:11" ht="12.75">
      <c r="B30" s="2" t="s">
        <v>238</v>
      </c>
      <c r="C30" s="16" t="s">
        <v>239</v>
      </c>
      <c r="D30" s="4"/>
      <c r="E30" s="4"/>
      <c r="F30" s="4"/>
      <c r="G30" s="4"/>
      <c r="H30" s="4"/>
      <c r="I30" s="50" t="s">
        <v>284</v>
      </c>
      <c r="J30" s="4"/>
      <c r="K30" s="4"/>
    </row>
    <row r="31" spans="2:11" ht="12.75">
      <c r="B31" s="2" t="s">
        <v>240</v>
      </c>
      <c r="C31" s="16" t="s">
        <v>241</v>
      </c>
      <c r="D31" s="4"/>
      <c r="E31" s="4"/>
      <c r="F31" s="4"/>
      <c r="G31" s="4"/>
      <c r="H31" s="4"/>
      <c r="I31" s="50" t="s">
        <v>284</v>
      </c>
      <c r="J31" s="4"/>
      <c r="K31" s="4"/>
    </row>
    <row r="32" spans="2:11" ht="12.75">
      <c r="B32" s="2" t="s">
        <v>267</v>
      </c>
      <c r="C32" s="16" t="s">
        <v>268</v>
      </c>
      <c r="D32" s="4"/>
      <c r="E32" s="4"/>
      <c r="F32" s="4"/>
      <c r="G32" s="4"/>
      <c r="H32" s="4"/>
      <c r="I32" s="50" t="s">
        <v>285</v>
      </c>
      <c r="J32" s="4"/>
      <c r="K32" s="4"/>
    </row>
    <row r="33" spans="2:11" ht="12.75">
      <c r="B33" s="2" t="s">
        <v>281</v>
      </c>
      <c r="C33" s="16" t="s">
        <v>279</v>
      </c>
      <c r="D33" s="4"/>
      <c r="E33" s="4"/>
      <c r="F33" s="4"/>
      <c r="G33" s="4"/>
      <c r="H33" s="4"/>
      <c r="I33" s="50" t="s">
        <v>285</v>
      </c>
      <c r="J33" s="4"/>
      <c r="K33" s="4"/>
    </row>
    <row r="34" spans="2:11" ht="12.75">
      <c r="B34" s="2" t="s">
        <v>282</v>
      </c>
      <c r="C34" s="2" t="s">
        <v>280</v>
      </c>
      <c r="D34" s="4"/>
      <c r="E34" s="4"/>
      <c r="F34" s="4"/>
      <c r="G34" s="4"/>
      <c r="H34" s="4"/>
      <c r="I34" s="50" t="s">
        <v>286</v>
      </c>
      <c r="J34" s="4"/>
      <c r="K34" s="4"/>
    </row>
    <row r="35" spans="2:11" ht="12.75">
      <c r="B35" s="2" t="s">
        <v>269</v>
      </c>
      <c r="C35" s="16" t="s">
        <v>270</v>
      </c>
      <c r="D35" s="4"/>
      <c r="E35" s="4"/>
      <c r="F35" s="4"/>
      <c r="G35" s="4"/>
      <c r="H35" s="4"/>
      <c r="I35" s="50" t="s">
        <v>286</v>
      </c>
      <c r="J35" s="4"/>
      <c r="K35" s="4"/>
    </row>
    <row r="36" spans="2:11" ht="12.75">
      <c r="B36" s="2" t="s">
        <v>271</v>
      </c>
      <c r="C36" s="16" t="s">
        <v>272</v>
      </c>
      <c r="D36" s="4"/>
      <c r="E36" s="4"/>
      <c r="F36" s="4"/>
      <c r="G36" s="4"/>
      <c r="H36" s="4"/>
      <c r="I36" s="50" t="s">
        <v>286</v>
      </c>
      <c r="J36" s="4"/>
      <c r="K36" s="4"/>
    </row>
    <row r="37" spans="2:11" ht="12.75">
      <c r="B37" s="2" t="s">
        <v>273</v>
      </c>
      <c r="C37" s="16" t="s">
        <v>18</v>
      </c>
      <c r="D37" s="4"/>
      <c r="E37" s="4"/>
      <c r="F37" s="4"/>
      <c r="G37" s="4"/>
      <c r="H37" s="4"/>
      <c r="I37" s="50" t="s">
        <v>286</v>
      </c>
      <c r="J37" s="4"/>
      <c r="K37" s="4"/>
    </row>
    <row r="38" spans="2:11" ht="12.75">
      <c r="B38" s="2" t="s">
        <v>274</v>
      </c>
      <c r="C38" s="16" t="s">
        <v>362</v>
      </c>
      <c r="D38" s="4"/>
      <c r="E38" s="4"/>
      <c r="F38" s="4"/>
      <c r="G38" s="4"/>
      <c r="H38" s="4"/>
      <c r="I38" s="50" t="s">
        <v>286</v>
      </c>
      <c r="J38" s="4"/>
      <c r="K38" s="4"/>
    </row>
    <row r="39" spans="2:11" ht="12.75">
      <c r="B39" s="2"/>
      <c r="C39" s="16" t="s">
        <v>363</v>
      </c>
      <c r="D39" s="4"/>
      <c r="E39" s="4"/>
      <c r="F39" s="4"/>
      <c r="G39" s="4"/>
      <c r="H39" s="4"/>
      <c r="I39" s="50"/>
      <c r="J39" s="4"/>
      <c r="K39" s="4"/>
    </row>
    <row r="40" spans="2:11" ht="12.75">
      <c r="B40" s="2" t="s">
        <v>275</v>
      </c>
      <c r="C40" s="16" t="s">
        <v>276</v>
      </c>
      <c r="D40" s="4"/>
      <c r="E40" s="4"/>
      <c r="F40" s="4"/>
      <c r="G40" s="4"/>
      <c r="H40" s="4"/>
      <c r="I40" s="50" t="s">
        <v>286</v>
      </c>
      <c r="J40" s="4"/>
      <c r="K40" s="4"/>
    </row>
    <row r="41" spans="2:11" ht="12.75">
      <c r="B41" s="2" t="s">
        <v>277</v>
      </c>
      <c r="C41" s="16" t="s">
        <v>278</v>
      </c>
      <c r="D41" s="4"/>
      <c r="E41" s="4"/>
      <c r="F41" s="4"/>
      <c r="G41" s="4"/>
      <c r="H41" s="4"/>
      <c r="I41" s="50" t="s">
        <v>286</v>
      </c>
      <c r="J41" s="4"/>
      <c r="K41" s="4"/>
    </row>
    <row r="42" spans="2:11" ht="12.75">
      <c r="B42" s="2"/>
      <c r="C42" s="16"/>
      <c r="D42" s="4"/>
      <c r="E42" s="4"/>
      <c r="F42" s="4"/>
      <c r="G42" s="4"/>
      <c r="H42" s="4"/>
      <c r="I42" s="4"/>
      <c r="J42" s="4"/>
      <c r="K42" s="4"/>
    </row>
    <row r="43" spans="2:11" ht="12.75">
      <c r="B43" s="2" t="s">
        <v>287</v>
      </c>
      <c r="C43" s="16"/>
      <c r="D43" s="4"/>
      <c r="E43" s="4"/>
      <c r="F43" s="4"/>
      <c r="G43" s="4"/>
      <c r="H43" s="4"/>
      <c r="I43" s="4"/>
      <c r="J43" s="4"/>
      <c r="K43" s="4"/>
    </row>
    <row r="44" spans="2:11" ht="12.75">
      <c r="B44" s="2" t="s">
        <v>348</v>
      </c>
      <c r="C44" s="16"/>
      <c r="D44" s="4"/>
      <c r="E44" s="4"/>
      <c r="F44" s="4"/>
      <c r="G44" s="4"/>
      <c r="H44" s="4"/>
      <c r="I44" s="4"/>
      <c r="J44" s="4"/>
      <c r="K44" s="4"/>
    </row>
    <row r="45" spans="2:11" ht="12.75">
      <c r="B45" s="2" t="s">
        <v>349</v>
      </c>
      <c r="C45" s="16"/>
      <c r="D45" s="4"/>
      <c r="E45" s="4"/>
      <c r="F45" s="4"/>
      <c r="G45" s="4"/>
      <c r="H45" s="4"/>
      <c r="I45" s="4"/>
      <c r="J45" s="4"/>
      <c r="K45" s="4"/>
    </row>
    <row r="46" spans="2:11" ht="12.75">
      <c r="B46" s="2"/>
      <c r="C46" s="16"/>
      <c r="D46" s="4"/>
      <c r="E46" s="4"/>
      <c r="F46" s="4"/>
      <c r="G46" s="4"/>
      <c r="H46" s="4"/>
      <c r="I46" s="4"/>
      <c r="J46" s="4"/>
      <c r="K46" s="4"/>
    </row>
    <row r="47" spans="2:11" ht="12.75">
      <c r="B47" s="7" t="s">
        <v>297</v>
      </c>
      <c r="C47" s="16"/>
      <c r="D47" s="4"/>
      <c r="E47" s="4"/>
      <c r="F47" s="4"/>
      <c r="G47" s="4"/>
      <c r="H47" s="4"/>
      <c r="I47" s="4"/>
      <c r="J47" s="4"/>
      <c r="K47" s="4"/>
    </row>
    <row r="48" spans="2:11" ht="12.75">
      <c r="B48" s="2"/>
      <c r="C48" s="16"/>
      <c r="D48" s="4"/>
      <c r="E48" s="4"/>
      <c r="F48" s="4"/>
      <c r="G48" s="4"/>
      <c r="H48" s="4"/>
      <c r="I48" s="4"/>
      <c r="J48" s="4"/>
      <c r="K48" s="4"/>
    </row>
    <row r="49" spans="2:11" ht="12.75">
      <c r="B49" s="128" t="s">
        <v>375</v>
      </c>
      <c r="C49" s="16"/>
      <c r="D49" s="4"/>
      <c r="E49" s="4"/>
      <c r="F49" s="4"/>
      <c r="G49" s="4"/>
      <c r="H49" s="4"/>
      <c r="I49" s="4"/>
      <c r="J49" s="4"/>
      <c r="K49" s="4"/>
    </row>
    <row r="50" spans="2:11" ht="12.75">
      <c r="B50" s="2" t="s">
        <v>306</v>
      </c>
      <c r="C50" s="16"/>
      <c r="D50" s="4"/>
      <c r="E50" s="4"/>
      <c r="F50" s="4"/>
      <c r="G50" s="4"/>
      <c r="H50" s="4"/>
      <c r="I50" s="4"/>
      <c r="J50" s="4"/>
      <c r="K50" s="4"/>
    </row>
    <row r="51" spans="2:11" ht="12.75">
      <c r="B51" s="2" t="s">
        <v>319</v>
      </c>
      <c r="C51" s="16"/>
      <c r="D51" s="4"/>
      <c r="E51" s="4"/>
      <c r="F51" s="4"/>
      <c r="G51" s="4"/>
      <c r="H51" s="4"/>
      <c r="I51" s="4"/>
      <c r="J51" s="4"/>
      <c r="K51" s="4"/>
    </row>
    <row r="52" spans="2:11" ht="12.75">
      <c r="B52" s="2"/>
      <c r="C52" s="16"/>
      <c r="D52" s="4"/>
      <c r="E52" s="4"/>
      <c r="F52" s="4"/>
      <c r="G52" s="4"/>
      <c r="H52" s="4"/>
      <c r="I52" s="4"/>
      <c r="J52" s="4"/>
      <c r="K52" s="4"/>
    </row>
    <row r="53" spans="2:11" ht="12.75">
      <c r="B53" s="2" t="s">
        <v>242</v>
      </c>
      <c r="C53" s="16"/>
      <c r="D53" s="4"/>
      <c r="E53" s="4"/>
      <c r="F53" s="4"/>
      <c r="G53" s="4"/>
      <c r="H53" s="4"/>
      <c r="I53" s="4"/>
      <c r="J53" s="4"/>
      <c r="K53" s="4"/>
    </row>
    <row r="54" spans="2:11" ht="12.75">
      <c r="B54" s="2" t="s">
        <v>305</v>
      </c>
      <c r="C54" s="16"/>
      <c r="D54" s="4"/>
      <c r="E54" s="4"/>
      <c r="F54" s="4"/>
      <c r="G54" s="4"/>
      <c r="H54" s="4"/>
      <c r="I54" s="4"/>
      <c r="J54" s="4"/>
      <c r="K54" s="4"/>
    </row>
    <row r="55" spans="2:11" ht="12.75">
      <c r="B55" s="2" t="s">
        <v>304</v>
      </c>
      <c r="C55" s="16"/>
      <c r="D55" s="4"/>
      <c r="E55" s="4"/>
      <c r="F55" s="4"/>
      <c r="G55" s="4"/>
      <c r="H55" s="4"/>
      <c r="I55" s="4"/>
      <c r="J55" s="4"/>
      <c r="K55" s="4"/>
    </row>
    <row r="56" spans="2:11" ht="12.75">
      <c r="B56" s="2"/>
      <c r="C56" s="16"/>
      <c r="D56" s="4"/>
      <c r="E56" s="4"/>
      <c r="F56" s="4"/>
      <c r="G56" s="4"/>
      <c r="H56" s="4"/>
      <c r="I56" s="4"/>
      <c r="J56" s="4"/>
      <c r="K56" s="4"/>
    </row>
    <row r="57" spans="2:11" ht="12.75">
      <c r="B57" s="2" t="s">
        <v>311</v>
      </c>
      <c r="C57" s="16"/>
      <c r="D57" s="4"/>
      <c r="E57" s="4"/>
      <c r="F57" s="4"/>
      <c r="G57" s="4"/>
      <c r="H57" s="4"/>
      <c r="I57" s="4"/>
      <c r="J57" s="4"/>
      <c r="K57" s="4"/>
    </row>
    <row r="58" spans="2:11" ht="12.75">
      <c r="B58" s="21"/>
      <c r="C58" s="16"/>
      <c r="D58" s="4"/>
      <c r="E58" s="4"/>
      <c r="F58" s="4"/>
      <c r="G58" s="4"/>
      <c r="H58" s="4"/>
      <c r="I58" s="4"/>
      <c r="J58" s="4"/>
      <c r="K58" s="4"/>
    </row>
    <row r="59" spans="2:11" ht="12.75">
      <c r="B59" s="21"/>
      <c r="C59" s="16"/>
      <c r="D59" s="4"/>
      <c r="E59" s="4"/>
      <c r="F59" s="4"/>
      <c r="G59" s="4"/>
      <c r="H59" s="4"/>
      <c r="I59" s="3" t="s">
        <v>0</v>
      </c>
      <c r="J59" s="4"/>
      <c r="K59" s="4"/>
    </row>
    <row r="60" spans="2:11" ht="12.75">
      <c r="B60" s="2" t="s">
        <v>243</v>
      </c>
      <c r="C60" s="16"/>
      <c r="D60" s="4"/>
      <c r="E60" s="4"/>
      <c r="F60" s="4"/>
      <c r="G60" s="4"/>
      <c r="H60" s="4"/>
      <c r="I60" s="22">
        <v>8210</v>
      </c>
      <c r="J60" s="4"/>
      <c r="K60" s="4"/>
    </row>
    <row r="61" spans="2:11" ht="12.75">
      <c r="B61" s="2" t="s">
        <v>244</v>
      </c>
      <c r="C61" s="16"/>
      <c r="D61" s="4"/>
      <c r="E61" s="4"/>
      <c r="F61" s="4"/>
      <c r="G61" s="4"/>
      <c r="H61" s="4"/>
      <c r="I61" s="22">
        <v>8210</v>
      </c>
      <c r="J61" s="4"/>
      <c r="K61" s="4"/>
    </row>
    <row r="62" spans="2:11" ht="12.75">
      <c r="B62" s="21"/>
      <c r="C62" s="16"/>
      <c r="D62" s="4"/>
      <c r="E62" s="4"/>
      <c r="F62" s="4"/>
      <c r="G62" s="4"/>
      <c r="H62" s="4"/>
      <c r="I62" s="4"/>
      <c r="J62" s="4"/>
      <c r="K62" s="4"/>
    </row>
    <row r="63" spans="1:11" ht="12.75">
      <c r="A63" s="19"/>
      <c r="B63" s="7" t="s">
        <v>159</v>
      </c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19"/>
      <c r="B64" s="7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2" t="s">
        <v>247</v>
      </c>
      <c r="C65" s="4"/>
      <c r="D65" s="4"/>
      <c r="E65" s="4"/>
      <c r="F65" s="4"/>
      <c r="G65" s="4"/>
      <c r="H65" s="3"/>
      <c r="I65" s="3"/>
      <c r="J65" s="4"/>
      <c r="K65" s="4"/>
    </row>
    <row r="66" spans="2:11" ht="12.75">
      <c r="B66" s="2"/>
      <c r="C66" s="4"/>
      <c r="D66" s="4"/>
      <c r="E66" s="4"/>
      <c r="F66" s="4"/>
      <c r="G66" s="4"/>
      <c r="H66" s="3"/>
      <c r="I66" s="3"/>
      <c r="J66" s="4"/>
      <c r="K66" s="4"/>
    </row>
    <row r="67" spans="2:11" ht="12.75">
      <c r="B67" s="2"/>
      <c r="C67" s="4"/>
      <c r="D67" s="3"/>
      <c r="E67" s="3"/>
      <c r="F67" s="3" t="s">
        <v>160</v>
      </c>
      <c r="G67" s="22"/>
      <c r="H67" s="3" t="s">
        <v>238</v>
      </c>
      <c r="I67" s="3" t="s">
        <v>144</v>
      </c>
      <c r="J67" s="4"/>
      <c r="K67" s="4"/>
    </row>
    <row r="68" spans="2:11" ht="12.75">
      <c r="B68" s="2"/>
      <c r="C68" s="4"/>
      <c r="D68" s="3"/>
      <c r="E68" s="3"/>
      <c r="F68" s="3" t="s">
        <v>161</v>
      </c>
      <c r="G68" s="22"/>
      <c r="H68" s="3" t="s">
        <v>246</v>
      </c>
      <c r="I68" s="3"/>
      <c r="J68" s="4"/>
      <c r="K68" s="4"/>
    </row>
    <row r="69" spans="2:11" ht="12.75">
      <c r="B69" s="21"/>
      <c r="C69" s="4"/>
      <c r="D69" s="3"/>
      <c r="E69" s="3"/>
      <c r="F69" s="3" t="s">
        <v>0</v>
      </c>
      <c r="G69" s="22"/>
      <c r="H69" s="3" t="s">
        <v>0</v>
      </c>
      <c r="I69" s="3" t="s">
        <v>0</v>
      </c>
      <c r="J69" s="4"/>
      <c r="K69" s="4"/>
    </row>
    <row r="70" spans="2:11" ht="12.75">
      <c r="B70" s="77" t="s">
        <v>245</v>
      </c>
      <c r="C70" s="4"/>
      <c r="D70" s="3"/>
      <c r="E70" s="3"/>
      <c r="F70" s="3"/>
      <c r="G70" s="22"/>
      <c r="H70" s="3"/>
      <c r="I70" s="3"/>
      <c r="J70" s="4"/>
      <c r="K70" s="4"/>
    </row>
    <row r="71" spans="2:11" ht="12.75">
      <c r="B71" s="21"/>
      <c r="C71" s="4"/>
      <c r="D71" s="3"/>
      <c r="E71" s="3"/>
      <c r="F71" s="3"/>
      <c r="G71" s="22"/>
      <c r="H71" s="3"/>
      <c r="I71" s="3"/>
      <c r="J71" s="4"/>
      <c r="K71" s="4"/>
    </row>
    <row r="72" spans="2:11" ht="12.75">
      <c r="B72" s="2" t="s">
        <v>146</v>
      </c>
      <c r="C72" s="4"/>
      <c r="D72" s="69"/>
      <c r="E72" s="69"/>
      <c r="F72" s="69">
        <v>122825</v>
      </c>
      <c r="G72" s="78"/>
      <c r="H72" s="76">
        <v>-8210</v>
      </c>
      <c r="I72" s="69">
        <f>+F72+H72</f>
        <v>114615</v>
      </c>
      <c r="J72" s="4"/>
      <c r="K72" s="4"/>
    </row>
    <row r="73" spans="2:11" ht="12.75">
      <c r="B73" s="2"/>
      <c r="C73" s="4"/>
      <c r="D73" s="69"/>
      <c r="E73" s="69"/>
      <c r="F73" s="69"/>
      <c r="G73" s="78"/>
      <c r="H73" s="76"/>
      <c r="I73" s="69"/>
      <c r="J73" s="4"/>
      <c r="K73" s="4"/>
    </row>
    <row r="74" spans="1:11" ht="12.75">
      <c r="A74" s="30" t="s">
        <v>36</v>
      </c>
      <c r="B74" s="7" t="s">
        <v>76</v>
      </c>
      <c r="C74" s="4"/>
      <c r="D74" s="105"/>
      <c r="E74" s="4"/>
      <c r="F74" s="4"/>
      <c r="G74" s="4"/>
      <c r="H74" s="4"/>
      <c r="I74" s="4"/>
      <c r="J74" s="4"/>
      <c r="K74" s="4"/>
    </row>
    <row r="75" spans="1:11" ht="12.75">
      <c r="A75" s="30"/>
      <c r="B75" s="7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16"/>
      <c r="B76" s="2" t="s">
        <v>89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2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30" t="s">
        <v>37</v>
      </c>
      <c r="B78" s="7" t="s">
        <v>77</v>
      </c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2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16"/>
      <c r="B80" s="21" t="s">
        <v>110</v>
      </c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2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19" t="s">
        <v>334</v>
      </c>
      <c r="B82" s="7" t="s">
        <v>391</v>
      </c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128"/>
      <c r="C83" s="4"/>
      <c r="D83" s="4"/>
      <c r="E83" s="4"/>
      <c r="F83" s="4"/>
      <c r="G83" s="4"/>
      <c r="H83" s="4"/>
      <c r="I83" s="4"/>
      <c r="J83" s="4"/>
      <c r="K83" s="4"/>
    </row>
    <row r="84" spans="2:11" ht="12.75">
      <c r="B84" s="131" t="s">
        <v>412</v>
      </c>
      <c r="C84" s="4"/>
      <c r="D84" s="4"/>
      <c r="E84" s="4"/>
      <c r="F84" s="4"/>
      <c r="G84" s="4"/>
      <c r="H84" s="4"/>
      <c r="I84" s="4"/>
      <c r="J84" s="4"/>
      <c r="K84" s="4"/>
    </row>
    <row r="85" spans="2:11" ht="12.75">
      <c r="B85" s="131" t="s">
        <v>392</v>
      </c>
      <c r="C85" s="4"/>
      <c r="D85" s="4"/>
      <c r="E85" s="4"/>
      <c r="F85" s="4"/>
      <c r="G85" s="4"/>
      <c r="H85" s="4"/>
      <c r="I85" s="4"/>
      <c r="J85" s="4"/>
      <c r="K85" s="4"/>
    </row>
    <row r="86" spans="2:11" ht="12.75">
      <c r="B86" s="2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30" t="s">
        <v>38</v>
      </c>
      <c r="B87" s="7" t="s">
        <v>78</v>
      </c>
      <c r="C87" s="4"/>
      <c r="D87" s="4"/>
      <c r="E87" s="4"/>
      <c r="F87" s="4"/>
      <c r="G87" s="4"/>
      <c r="H87" s="4"/>
      <c r="I87" s="4"/>
      <c r="J87" s="4"/>
      <c r="K87" s="4"/>
    </row>
    <row r="88" spans="2:11" ht="12.75">
      <c r="B88" s="2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16"/>
      <c r="B89" s="131" t="s">
        <v>354</v>
      </c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21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30" t="s">
        <v>39</v>
      </c>
      <c r="B91" s="7" t="s">
        <v>79</v>
      </c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16"/>
      <c r="B92" s="2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16"/>
      <c r="B93" s="131" t="s">
        <v>394</v>
      </c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16"/>
      <c r="B94" s="128" t="s">
        <v>407</v>
      </c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16"/>
      <c r="B95" s="2" t="s">
        <v>298</v>
      </c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16"/>
      <c r="B96" s="2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16"/>
      <c r="B97" s="131" t="s">
        <v>393</v>
      </c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16"/>
      <c r="B98" s="21" t="s">
        <v>139</v>
      </c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16"/>
      <c r="B99" s="2"/>
      <c r="D99" s="4"/>
      <c r="E99" s="4"/>
      <c r="F99" s="4"/>
      <c r="G99" s="4"/>
      <c r="H99" s="4"/>
      <c r="I99" s="16" t="s">
        <v>162</v>
      </c>
      <c r="J99" s="4"/>
      <c r="K99" s="4"/>
    </row>
    <row r="100" spans="1:11" ht="12.75">
      <c r="A100" s="16"/>
      <c r="D100" s="119" t="s">
        <v>163</v>
      </c>
      <c r="E100" s="119" t="s">
        <v>164</v>
      </c>
      <c r="F100" s="119" t="s">
        <v>165</v>
      </c>
      <c r="G100" s="118"/>
      <c r="H100" s="120" t="s">
        <v>355</v>
      </c>
      <c r="I100" s="121" t="s">
        <v>166</v>
      </c>
      <c r="J100" s="4"/>
      <c r="K100" s="4"/>
    </row>
    <row r="101" spans="1:11" ht="12.75">
      <c r="A101" s="16"/>
      <c r="B101" s="70" t="s">
        <v>167</v>
      </c>
      <c r="D101" s="122" t="s">
        <v>168</v>
      </c>
      <c r="E101" s="122" t="s">
        <v>169</v>
      </c>
      <c r="F101" s="122" t="s">
        <v>169</v>
      </c>
      <c r="G101" s="122"/>
      <c r="H101" s="122" t="s">
        <v>169</v>
      </c>
      <c r="I101" s="123" t="s">
        <v>170</v>
      </c>
      <c r="J101" s="4"/>
      <c r="K101" s="4"/>
    </row>
    <row r="102" spans="1:11" ht="12.75">
      <c r="A102" s="16"/>
      <c r="B102" s="70"/>
      <c r="D102" s="71"/>
      <c r="E102" s="3" t="s">
        <v>171</v>
      </c>
      <c r="F102" s="3" t="s">
        <v>171</v>
      </c>
      <c r="G102" s="3"/>
      <c r="H102" s="3" t="s">
        <v>171</v>
      </c>
      <c r="I102" s="3" t="s">
        <v>171</v>
      </c>
      <c r="J102" s="4"/>
      <c r="K102" s="4"/>
    </row>
    <row r="103" spans="1:11" ht="12.75">
      <c r="A103" s="16"/>
      <c r="B103" s="21"/>
      <c r="D103" s="3"/>
      <c r="E103" s="72"/>
      <c r="F103" s="72"/>
      <c r="G103" s="72"/>
      <c r="H103" s="4"/>
      <c r="I103" s="22"/>
      <c r="J103" s="4"/>
      <c r="K103" s="4"/>
    </row>
    <row r="104" spans="1:11" ht="12.75">
      <c r="A104" s="16"/>
      <c r="B104" s="21" t="s">
        <v>265</v>
      </c>
      <c r="D104" s="24">
        <v>10000</v>
      </c>
      <c r="E104" s="74">
        <v>2.71</v>
      </c>
      <c r="F104" s="74">
        <v>2.71</v>
      </c>
      <c r="G104" s="74">
        <v>2.71</v>
      </c>
      <c r="H104" s="74">
        <v>2.71</v>
      </c>
      <c r="I104" s="24">
        <v>27301</v>
      </c>
      <c r="J104" s="4"/>
      <c r="K104" s="4"/>
    </row>
    <row r="105" spans="1:11" ht="12.75">
      <c r="A105" s="16"/>
      <c r="B105" s="21" t="s">
        <v>335</v>
      </c>
      <c r="D105" s="24">
        <v>38000</v>
      </c>
      <c r="E105" s="74">
        <v>2.05</v>
      </c>
      <c r="F105" s="74">
        <v>2.04</v>
      </c>
      <c r="G105" s="74">
        <v>2.05</v>
      </c>
      <c r="H105" s="74">
        <v>2.05</v>
      </c>
      <c r="I105" s="24">
        <v>78327</v>
      </c>
      <c r="J105" s="4"/>
      <c r="K105" s="4"/>
    </row>
    <row r="106" spans="1:11" ht="12.75">
      <c r="A106" s="16"/>
      <c r="B106" s="21" t="s">
        <v>336</v>
      </c>
      <c r="D106" s="24">
        <v>2389800</v>
      </c>
      <c r="E106" s="74">
        <v>2.24</v>
      </c>
      <c r="F106" s="74">
        <v>1.83</v>
      </c>
      <c r="G106" s="74">
        <v>2</v>
      </c>
      <c r="H106" s="74">
        <v>2</v>
      </c>
      <c r="I106" s="24">
        <v>4800954</v>
      </c>
      <c r="J106" s="4"/>
      <c r="K106" s="4"/>
    </row>
    <row r="107" spans="1:11" ht="12.75">
      <c r="A107" s="16"/>
      <c r="B107" s="21" t="s">
        <v>337</v>
      </c>
      <c r="D107" s="24">
        <v>4025200</v>
      </c>
      <c r="E107" s="74">
        <v>2.03</v>
      </c>
      <c r="F107" s="74">
        <v>1.79</v>
      </c>
      <c r="G107" s="74">
        <v>1.84</v>
      </c>
      <c r="H107" s="74">
        <v>1.84</v>
      </c>
      <c r="I107" s="24">
        <v>7443848</v>
      </c>
      <c r="J107" s="4"/>
      <c r="K107" s="4"/>
    </row>
    <row r="108" spans="1:11" ht="12.75">
      <c r="A108" s="16"/>
      <c r="B108" s="21" t="s">
        <v>370</v>
      </c>
      <c r="D108" s="24">
        <v>335700</v>
      </c>
      <c r="E108" s="74">
        <v>2.09</v>
      </c>
      <c r="F108" s="74">
        <v>1.84</v>
      </c>
      <c r="G108" s="74"/>
      <c r="H108" s="74">
        <v>1.98</v>
      </c>
      <c r="I108" s="24">
        <v>666842</v>
      </c>
      <c r="J108" s="4"/>
      <c r="K108" s="4"/>
    </row>
    <row r="109" spans="1:11" ht="12.75">
      <c r="A109" s="16"/>
      <c r="B109" s="21" t="s">
        <v>371</v>
      </c>
      <c r="D109" s="24">
        <v>945300</v>
      </c>
      <c r="E109" s="74">
        <v>1.18</v>
      </c>
      <c r="F109" s="74">
        <v>1</v>
      </c>
      <c r="G109" s="74"/>
      <c r="H109" s="74">
        <v>1.08</v>
      </c>
      <c r="I109" s="24">
        <v>1021635</v>
      </c>
      <c r="J109" s="4"/>
      <c r="K109" s="4"/>
    </row>
    <row r="110" spans="1:11" ht="12.75">
      <c r="A110" s="16"/>
      <c r="B110" s="131" t="s">
        <v>404</v>
      </c>
      <c r="D110" s="24">
        <v>263000</v>
      </c>
      <c r="E110" s="74">
        <v>1.13</v>
      </c>
      <c r="F110" s="74">
        <v>1.05</v>
      </c>
      <c r="G110" s="74"/>
      <c r="H110" s="74">
        <v>1.095</v>
      </c>
      <c r="I110" s="24">
        <v>289303</v>
      </c>
      <c r="J110" s="4"/>
      <c r="K110" s="4"/>
    </row>
    <row r="111" spans="1:11" ht="12.75">
      <c r="A111" s="16"/>
      <c r="B111" s="131" t="s">
        <v>405</v>
      </c>
      <c r="D111" s="24">
        <v>65000</v>
      </c>
      <c r="E111" s="74">
        <v>1.03</v>
      </c>
      <c r="F111" s="74">
        <v>1.01</v>
      </c>
      <c r="G111" s="74"/>
      <c r="H111" s="74">
        <v>1.02</v>
      </c>
      <c r="I111" s="24">
        <v>66818</v>
      </c>
      <c r="J111" s="4"/>
      <c r="K111" s="4"/>
    </row>
    <row r="112" spans="1:11" ht="13.5" thickBot="1">
      <c r="A112" s="16"/>
      <c r="B112" s="21"/>
      <c r="D112" s="47">
        <f>SUM(D104:D111)</f>
        <v>8072000</v>
      </c>
      <c r="E112" s="74"/>
      <c r="F112" s="74"/>
      <c r="G112" s="74"/>
      <c r="H112" s="75"/>
      <c r="I112" s="47">
        <f>SUM(I104:I111)</f>
        <v>14395028</v>
      </c>
      <c r="J112" s="4"/>
      <c r="K112" s="4"/>
    </row>
    <row r="113" spans="1:11" ht="13.5" thickTop="1">
      <c r="A113" s="16"/>
      <c r="B113" s="21"/>
      <c r="C113" s="26"/>
      <c r="D113" s="74"/>
      <c r="E113" s="74"/>
      <c r="F113" s="74"/>
      <c r="G113" s="75"/>
      <c r="H113" s="26"/>
      <c r="I113" s="4"/>
      <c r="J113" s="4"/>
      <c r="K113" s="4"/>
    </row>
    <row r="114" spans="1:11" ht="12.75">
      <c r="A114" s="16"/>
      <c r="B114" s="73" t="s">
        <v>174</v>
      </c>
      <c r="C114" s="3"/>
      <c r="D114" s="25"/>
      <c r="E114" s="25"/>
      <c r="F114" s="25"/>
      <c r="G114" s="4"/>
      <c r="H114" s="26"/>
      <c r="I114" s="4"/>
      <c r="J114" s="4"/>
      <c r="K114" s="4"/>
    </row>
    <row r="115" spans="1:11" ht="12.75">
      <c r="A115" s="16"/>
      <c r="B115" s="73"/>
      <c r="C115" s="3"/>
      <c r="D115" s="25"/>
      <c r="E115" s="25"/>
      <c r="F115" s="25"/>
      <c r="G115" s="4"/>
      <c r="H115" s="26"/>
      <c r="I115" s="4"/>
      <c r="J115" s="4"/>
      <c r="K115" s="4"/>
    </row>
    <row r="116" spans="1:11" ht="12.75">
      <c r="A116" s="16"/>
      <c r="B116" s="128" t="s">
        <v>406</v>
      </c>
      <c r="C116" s="3"/>
      <c r="D116" s="25"/>
      <c r="E116" s="25"/>
      <c r="F116" s="25"/>
      <c r="G116" s="4"/>
      <c r="H116" s="26"/>
      <c r="I116" s="4"/>
      <c r="J116" s="4"/>
      <c r="K116" s="4"/>
    </row>
    <row r="117" spans="2:11" ht="12.75">
      <c r="B117" s="128" t="s">
        <v>432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1:9" ht="12" customHeight="1">
      <c r="A118" s="2"/>
      <c r="B118" s="128" t="s">
        <v>395</v>
      </c>
      <c r="C118" s="4"/>
      <c r="D118" s="4"/>
      <c r="E118" s="4"/>
      <c r="F118" s="4"/>
      <c r="G118" s="4"/>
      <c r="H118" s="105"/>
      <c r="I118" s="4"/>
    </row>
    <row r="119" spans="1:2" ht="12" customHeight="1">
      <c r="A119" s="2"/>
      <c r="B119" s="2"/>
    </row>
    <row r="120" spans="1:2" ht="12" customHeight="1">
      <c r="A120" s="7" t="s">
        <v>40</v>
      </c>
      <c r="B120" s="7" t="s">
        <v>31</v>
      </c>
    </row>
    <row r="121" spans="1:2" ht="12" customHeight="1">
      <c r="A121" s="7"/>
      <c r="B121" s="7"/>
    </row>
    <row r="122" spans="1:2" ht="12" customHeight="1">
      <c r="A122" s="7"/>
      <c r="B122" s="21" t="s">
        <v>366</v>
      </c>
    </row>
    <row r="123" spans="1:8" ht="12" customHeight="1">
      <c r="A123" s="7"/>
      <c r="B123" s="21" t="s">
        <v>367</v>
      </c>
      <c r="F123" s="50"/>
      <c r="H123" s="50"/>
    </row>
    <row r="124" spans="1:8" ht="12" customHeight="1">
      <c r="A124" s="7"/>
      <c r="B124" s="21"/>
      <c r="F124" s="50"/>
      <c r="H124" s="50"/>
    </row>
    <row r="125" spans="1:2" ht="12" customHeight="1">
      <c r="A125" s="30" t="s">
        <v>41</v>
      </c>
      <c r="B125" s="7" t="s">
        <v>80</v>
      </c>
    </row>
    <row r="126" spans="1:2" ht="12" customHeight="1">
      <c r="A126" s="2"/>
      <c r="B126" s="60"/>
    </row>
    <row r="127" spans="1:2" ht="12" customHeight="1">
      <c r="A127" s="16"/>
      <c r="B127" s="131" t="s">
        <v>396</v>
      </c>
    </row>
    <row r="128" ht="12" customHeight="1">
      <c r="B128" s="2"/>
    </row>
    <row r="129" spans="2:11" ht="12" customHeight="1">
      <c r="B129" s="2"/>
      <c r="C129" s="151" t="s">
        <v>225</v>
      </c>
      <c r="D129" s="151"/>
      <c r="E129" s="151"/>
      <c r="F129" s="151"/>
      <c r="G129" s="151"/>
      <c r="H129" s="151"/>
      <c r="I129" s="151"/>
      <c r="J129" s="118"/>
      <c r="K129" s="118"/>
    </row>
    <row r="130" spans="3:11" ht="12" customHeight="1">
      <c r="C130" s="119"/>
      <c r="D130" s="119"/>
      <c r="E130" s="119" t="s">
        <v>102</v>
      </c>
      <c r="F130" s="133" t="s">
        <v>105</v>
      </c>
      <c r="G130" s="122"/>
      <c r="H130" s="118"/>
      <c r="I130" s="122"/>
      <c r="J130" s="134" t="s">
        <v>223</v>
      </c>
      <c r="K130" s="118"/>
    </row>
    <row r="131" spans="2:11" ht="12" customHeight="1">
      <c r="B131" s="17"/>
      <c r="C131" s="119" t="s">
        <v>16</v>
      </c>
      <c r="D131" s="119" t="s">
        <v>17</v>
      </c>
      <c r="E131" s="133" t="s">
        <v>103</v>
      </c>
      <c r="F131" s="133" t="s">
        <v>104</v>
      </c>
      <c r="G131" s="118"/>
      <c r="H131" s="135" t="s">
        <v>137</v>
      </c>
      <c r="I131" s="119" t="s">
        <v>30</v>
      </c>
      <c r="J131" s="134" t="s">
        <v>224</v>
      </c>
      <c r="K131" s="119" t="s">
        <v>30</v>
      </c>
    </row>
    <row r="132" spans="2:11" ht="12" customHeight="1">
      <c r="B132" s="17"/>
      <c r="C132" s="3" t="s">
        <v>0</v>
      </c>
      <c r="D132" s="3" t="s">
        <v>0</v>
      </c>
      <c r="E132" s="3" t="s">
        <v>0</v>
      </c>
      <c r="F132" s="3" t="s">
        <v>0</v>
      </c>
      <c r="G132" s="19"/>
      <c r="H132" s="3" t="s">
        <v>0</v>
      </c>
      <c r="I132" s="3" t="s">
        <v>0</v>
      </c>
      <c r="J132" s="3" t="s">
        <v>0</v>
      </c>
      <c r="K132" s="3" t="s">
        <v>0</v>
      </c>
    </row>
    <row r="133" spans="2:11" ht="12.75">
      <c r="B133" s="17" t="s">
        <v>18</v>
      </c>
      <c r="F133" s="5"/>
      <c r="I133" s="27"/>
      <c r="J133" s="29"/>
      <c r="K133" s="27"/>
    </row>
    <row r="134" spans="2:11" ht="12.75">
      <c r="B134" s="2" t="s">
        <v>106</v>
      </c>
      <c r="C134" s="1">
        <v>17959</v>
      </c>
      <c r="D134" s="1">
        <v>20204</v>
      </c>
      <c r="E134" s="51">
        <v>66839</v>
      </c>
      <c r="F134" s="51">
        <v>6384</v>
      </c>
      <c r="G134" s="12"/>
      <c r="H134" s="58">
        <v>0</v>
      </c>
      <c r="I134" s="23">
        <f>SUM(C134:H134)</f>
        <v>111386</v>
      </c>
      <c r="J134" s="29">
        <v>0</v>
      </c>
      <c r="K134" s="23">
        <f>+I134+J134</f>
        <v>111386</v>
      </c>
    </row>
    <row r="135" spans="2:11" ht="12.75">
      <c r="B135" s="21" t="s">
        <v>136</v>
      </c>
      <c r="C135" s="1">
        <v>109</v>
      </c>
      <c r="D135" s="58">
        <v>0</v>
      </c>
      <c r="E135" s="29">
        <v>520</v>
      </c>
      <c r="F135" s="29">
        <v>0</v>
      </c>
      <c r="G135" s="12"/>
      <c r="H135" s="8">
        <v>-629</v>
      </c>
      <c r="I135" s="59">
        <v>0</v>
      </c>
      <c r="J135" s="29">
        <v>0</v>
      </c>
      <c r="K135" s="59">
        <f>+I135+J135</f>
        <v>0</v>
      </c>
    </row>
    <row r="136" spans="2:11" ht="13.5" thickBot="1">
      <c r="B136" s="2"/>
      <c r="C136" s="52">
        <f>SUM(C134:C135)</f>
        <v>18068</v>
      </c>
      <c r="D136" s="52">
        <f>SUM(D134:D135)</f>
        <v>20204</v>
      </c>
      <c r="E136" s="52">
        <f>SUM(E134:E135)</f>
        <v>67359</v>
      </c>
      <c r="F136" s="52">
        <f>SUM(F134:F135)</f>
        <v>6384</v>
      </c>
      <c r="G136" s="52"/>
      <c r="H136" s="91">
        <f>SUM(H134:H135)</f>
        <v>-629</v>
      </c>
      <c r="I136" s="52">
        <f>SUM(I134:I135)</f>
        <v>111386</v>
      </c>
      <c r="J136" s="91">
        <f>SUM(J134:J135)</f>
        <v>0</v>
      </c>
      <c r="K136" s="52">
        <f>SUM(K134:K135)</f>
        <v>111386</v>
      </c>
    </row>
    <row r="137" spans="6:10" ht="13.5" thickTop="1">
      <c r="F137" s="51"/>
      <c r="G137" s="12"/>
      <c r="H137" s="51"/>
      <c r="J137" s="29"/>
    </row>
    <row r="138" spans="2:10" ht="12.75">
      <c r="B138" s="17" t="s">
        <v>107</v>
      </c>
      <c r="F138" s="51"/>
      <c r="G138" s="12"/>
      <c r="H138" s="51"/>
      <c r="J138" s="29"/>
    </row>
    <row r="139" spans="2:11" ht="12.75">
      <c r="B139" s="1" t="s">
        <v>108</v>
      </c>
      <c r="C139" s="1">
        <v>2584</v>
      </c>
      <c r="D139" s="51">
        <v>-2</v>
      </c>
      <c r="E139" s="51">
        <v>-27520</v>
      </c>
      <c r="F139" s="51">
        <v>63771</v>
      </c>
      <c r="G139" s="12"/>
      <c r="H139" s="58">
        <v>0</v>
      </c>
      <c r="I139" s="18">
        <f>SUM(C139:H139)</f>
        <v>38833</v>
      </c>
      <c r="J139" s="29">
        <v>-60</v>
      </c>
      <c r="K139" s="1">
        <f>+I139+J139</f>
        <v>38773</v>
      </c>
    </row>
    <row r="140" spans="2:11" ht="12.75">
      <c r="B140" s="1" t="s">
        <v>131</v>
      </c>
      <c r="F140" s="51"/>
      <c r="G140" s="12"/>
      <c r="I140" s="56">
        <v>723</v>
      </c>
      <c r="J140" s="56">
        <v>0</v>
      </c>
      <c r="K140" s="33">
        <f>+I140+J140</f>
        <v>723</v>
      </c>
    </row>
    <row r="141" spans="2:11" ht="12.75">
      <c r="B141" s="1" t="s">
        <v>353</v>
      </c>
      <c r="F141" s="51"/>
      <c r="G141" s="12"/>
      <c r="I141" s="18">
        <f>SUM(I139:I140)</f>
        <v>39556</v>
      </c>
      <c r="J141" s="18">
        <f>SUM(J139:J140)</f>
        <v>-60</v>
      </c>
      <c r="K141" s="18">
        <f>SUM(K139:K140)</f>
        <v>39496</v>
      </c>
    </row>
    <row r="142" spans="2:11" ht="12.75">
      <c r="B142" s="1" t="s">
        <v>111</v>
      </c>
      <c r="F142" s="51"/>
      <c r="G142" s="12"/>
      <c r="I142" s="18">
        <v>-838</v>
      </c>
      <c r="J142" s="29"/>
      <c r="K142" s="1">
        <f>+I142+J142</f>
        <v>-838</v>
      </c>
    </row>
    <row r="143" spans="2:11" ht="12.75">
      <c r="B143" s="50" t="s">
        <v>130</v>
      </c>
      <c r="F143" s="51"/>
      <c r="G143" s="12"/>
      <c r="I143" s="18">
        <v>-4</v>
      </c>
      <c r="J143" s="29">
        <v>0</v>
      </c>
      <c r="K143" s="8">
        <f>+I143+J143</f>
        <v>-4</v>
      </c>
    </row>
    <row r="144" spans="2:10" ht="12.75">
      <c r="B144" s="1" t="s">
        <v>109</v>
      </c>
      <c r="F144" s="51"/>
      <c r="G144" s="12"/>
      <c r="I144" s="18"/>
      <c r="J144" s="29"/>
    </row>
    <row r="145" spans="2:11" ht="12.75">
      <c r="B145" s="1" t="s">
        <v>112</v>
      </c>
      <c r="F145" s="51"/>
      <c r="G145" s="12"/>
      <c r="I145" s="56">
        <v>271</v>
      </c>
      <c r="J145" s="56">
        <v>0</v>
      </c>
      <c r="K145" s="96">
        <f>+I145+J145</f>
        <v>271</v>
      </c>
    </row>
    <row r="146" spans="2:11" ht="12.75">
      <c r="B146" s="50" t="s">
        <v>364</v>
      </c>
      <c r="F146" s="51"/>
      <c r="G146" s="12"/>
      <c r="I146" s="29">
        <f>SUM(I141:I145)</f>
        <v>38985</v>
      </c>
      <c r="J146" s="29">
        <f>SUM(J141:J145)</f>
        <v>-60</v>
      </c>
      <c r="K146" s="29">
        <f>SUM(K141:K145)</f>
        <v>38925</v>
      </c>
    </row>
    <row r="147" spans="2:11" ht="12.75">
      <c r="B147" s="16" t="s">
        <v>325</v>
      </c>
      <c r="F147" s="51"/>
      <c r="G147" s="12"/>
      <c r="I147" s="29">
        <v>-37417</v>
      </c>
      <c r="J147" s="29">
        <f>-579+579</f>
        <v>0</v>
      </c>
      <c r="K147" s="29">
        <f>+I147+J147</f>
        <v>-37417</v>
      </c>
    </row>
    <row r="148" spans="2:11" ht="13.5" thickBot="1">
      <c r="B148" s="16" t="s">
        <v>365</v>
      </c>
      <c r="F148" s="51"/>
      <c r="G148" s="12"/>
      <c r="I148" s="62">
        <f>+I146+I147</f>
        <v>1568</v>
      </c>
      <c r="J148" s="62">
        <f>+J146+J147</f>
        <v>-60</v>
      </c>
      <c r="K148" s="62">
        <f>+K146+K147</f>
        <v>1508</v>
      </c>
    </row>
    <row r="149" spans="2:11" ht="13.5" thickTop="1">
      <c r="B149" s="16"/>
      <c r="F149" s="51"/>
      <c r="G149" s="12"/>
      <c r="I149" s="90"/>
      <c r="J149" s="90"/>
      <c r="K149" s="90"/>
    </row>
    <row r="150" spans="2:11" ht="12.75">
      <c r="B150" s="131" t="s">
        <v>397</v>
      </c>
      <c r="F150" s="51"/>
      <c r="G150" s="12"/>
      <c r="I150" s="29"/>
      <c r="J150" s="29"/>
      <c r="K150" s="29"/>
    </row>
    <row r="151" spans="2:11" ht="12.75">
      <c r="B151" s="16"/>
      <c r="F151" s="51"/>
      <c r="G151" s="12"/>
      <c r="I151" s="29"/>
      <c r="J151" s="29"/>
      <c r="K151" s="29"/>
    </row>
    <row r="152" spans="2:11" ht="12.75">
      <c r="B152" s="2"/>
      <c r="C152" s="151" t="s">
        <v>225</v>
      </c>
      <c r="D152" s="151"/>
      <c r="E152" s="151"/>
      <c r="F152" s="151"/>
      <c r="G152" s="151"/>
      <c r="H152" s="151"/>
      <c r="I152" s="151"/>
      <c r="J152" s="118"/>
      <c r="K152" s="118"/>
    </row>
    <row r="153" spans="3:11" ht="12.75">
      <c r="C153" s="119"/>
      <c r="D153" s="119"/>
      <c r="E153" s="119" t="s">
        <v>102</v>
      </c>
      <c r="F153" s="133" t="s">
        <v>105</v>
      </c>
      <c r="G153" s="122"/>
      <c r="H153" s="118"/>
      <c r="I153" s="122"/>
      <c r="J153" s="134" t="s">
        <v>223</v>
      </c>
      <c r="K153" s="118"/>
    </row>
    <row r="154" spans="2:11" ht="12.75">
      <c r="B154" s="17"/>
      <c r="C154" s="119" t="s">
        <v>16</v>
      </c>
      <c r="D154" s="119" t="s">
        <v>17</v>
      </c>
      <c r="E154" s="133" t="s">
        <v>103</v>
      </c>
      <c r="F154" s="133" t="s">
        <v>104</v>
      </c>
      <c r="G154" s="118"/>
      <c r="H154" s="135" t="s">
        <v>137</v>
      </c>
      <c r="I154" s="119" t="s">
        <v>30</v>
      </c>
      <c r="J154" s="134" t="s">
        <v>224</v>
      </c>
      <c r="K154" s="119" t="s">
        <v>30</v>
      </c>
    </row>
    <row r="155" spans="2:11" ht="12.75">
      <c r="B155" s="17"/>
      <c r="C155" s="3" t="s">
        <v>0</v>
      </c>
      <c r="D155" s="3" t="s">
        <v>0</v>
      </c>
      <c r="E155" s="3" t="s">
        <v>0</v>
      </c>
      <c r="F155" s="3" t="s">
        <v>0</v>
      </c>
      <c r="G155" s="19"/>
      <c r="H155" s="3" t="s">
        <v>0</v>
      </c>
      <c r="I155" s="3" t="s">
        <v>0</v>
      </c>
      <c r="J155" s="3" t="s">
        <v>0</v>
      </c>
      <c r="K155" s="3" t="s">
        <v>0</v>
      </c>
    </row>
    <row r="156" spans="2:11" ht="12.75">
      <c r="B156" s="17" t="s">
        <v>18</v>
      </c>
      <c r="F156" s="5"/>
      <c r="I156" s="27"/>
      <c r="J156" s="29"/>
      <c r="K156" s="27"/>
    </row>
    <row r="157" spans="2:11" ht="12.75">
      <c r="B157" s="2" t="s">
        <v>106</v>
      </c>
      <c r="C157" s="1">
        <v>79436</v>
      </c>
      <c r="D157" s="1">
        <v>88320</v>
      </c>
      <c r="E157" s="51">
        <v>187912</v>
      </c>
      <c r="F157" s="51">
        <v>26287</v>
      </c>
      <c r="G157" s="12"/>
      <c r="H157" s="58">
        <v>0</v>
      </c>
      <c r="I157" s="23">
        <f>SUM(C157:H157)</f>
        <v>381955</v>
      </c>
      <c r="J157" s="29">
        <v>0</v>
      </c>
      <c r="K157" s="23">
        <f>+I157+J157</f>
        <v>381955</v>
      </c>
    </row>
    <row r="158" spans="2:11" ht="12.75">
      <c r="B158" s="21" t="s">
        <v>136</v>
      </c>
      <c r="C158" s="1">
        <v>296</v>
      </c>
      <c r="D158" s="58">
        <v>0</v>
      </c>
      <c r="E158" s="29">
        <v>1217</v>
      </c>
      <c r="F158" s="29">
        <v>23</v>
      </c>
      <c r="G158" s="12"/>
      <c r="H158" s="1">
        <v>-1536</v>
      </c>
      <c r="I158" s="59">
        <v>0</v>
      </c>
      <c r="J158" s="29">
        <v>0</v>
      </c>
      <c r="K158" s="59">
        <f>+I158+J158</f>
        <v>0</v>
      </c>
    </row>
    <row r="159" spans="2:11" ht="13.5" thickBot="1">
      <c r="B159" s="2"/>
      <c r="C159" s="52">
        <f>SUM(C157:C158)</f>
        <v>79732</v>
      </c>
      <c r="D159" s="52">
        <f>SUM(D157:D158)</f>
        <v>88320</v>
      </c>
      <c r="E159" s="52">
        <f>SUM(E157:E158)</f>
        <v>189129</v>
      </c>
      <c r="F159" s="52">
        <f>SUM(F157:F158)</f>
        <v>26310</v>
      </c>
      <c r="G159" s="52"/>
      <c r="H159" s="52">
        <f>SUM(H157:H158)</f>
        <v>-1536</v>
      </c>
      <c r="I159" s="52">
        <f>SUM(I157:I158)</f>
        <v>381955</v>
      </c>
      <c r="J159" s="91">
        <f>SUM(J157:J158)</f>
        <v>0</v>
      </c>
      <c r="K159" s="52">
        <f>SUM(K157:K158)</f>
        <v>381955</v>
      </c>
    </row>
    <row r="160" spans="6:10" ht="13.5" thickTop="1">
      <c r="F160" s="51"/>
      <c r="G160" s="12"/>
      <c r="H160" s="51"/>
      <c r="J160" s="29"/>
    </row>
    <row r="161" spans="2:10" ht="12.75">
      <c r="B161" s="17" t="s">
        <v>107</v>
      </c>
      <c r="F161" s="51"/>
      <c r="G161" s="12"/>
      <c r="H161" s="51"/>
      <c r="J161" s="29"/>
    </row>
    <row r="162" spans="2:11" ht="12.75">
      <c r="B162" s="1" t="s">
        <v>108</v>
      </c>
      <c r="C162" s="1">
        <v>4344</v>
      </c>
      <c r="D162" s="1">
        <v>5700</v>
      </c>
      <c r="E162" s="51">
        <v>-5707</v>
      </c>
      <c r="F162" s="51">
        <v>73886</v>
      </c>
      <c r="G162" s="12"/>
      <c r="H162" s="58">
        <v>0</v>
      </c>
      <c r="I162" s="18">
        <f>SUM(C162:H162)</f>
        <v>78223</v>
      </c>
      <c r="J162" s="29">
        <v>-202</v>
      </c>
      <c r="K162" s="1">
        <f>+I162+J162</f>
        <v>78021</v>
      </c>
    </row>
    <row r="163" spans="2:11" ht="12.75">
      <c r="B163" s="1" t="s">
        <v>131</v>
      </c>
      <c r="F163" s="51"/>
      <c r="G163" s="12"/>
      <c r="I163" s="56">
        <v>63668</v>
      </c>
      <c r="J163" s="56">
        <v>0</v>
      </c>
      <c r="K163" s="33">
        <f>+I163+J163</f>
        <v>63668</v>
      </c>
    </row>
    <row r="164" spans="2:11" ht="12.75">
      <c r="B164" s="1" t="s">
        <v>353</v>
      </c>
      <c r="F164" s="51"/>
      <c r="G164" s="12"/>
      <c r="I164" s="18">
        <f>SUM(I162:I163)</f>
        <v>141891</v>
      </c>
      <c r="J164" s="18">
        <f>SUM(J162:J163)</f>
        <v>-202</v>
      </c>
      <c r="K164" s="18">
        <f>SUM(K162:K163)</f>
        <v>141689</v>
      </c>
    </row>
    <row r="165" spans="2:11" ht="12.75">
      <c r="B165" s="1" t="s">
        <v>111</v>
      </c>
      <c r="F165" s="51"/>
      <c r="G165" s="12"/>
      <c r="I165" s="18">
        <v>-3827</v>
      </c>
      <c r="J165" s="29">
        <v>0</v>
      </c>
      <c r="K165" s="1">
        <f>+I165+J165</f>
        <v>-3827</v>
      </c>
    </row>
    <row r="166" spans="2:11" ht="12.75">
      <c r="B166" s="50" t="s">
        <v>130</v>
      </c>
      <c r="F166" s="51"/>
      <c r="G166" s="12"/>
      <c r="I166" s="18">
        <v>-3</v>
      </c>
      <c r="J166" s="29">
        <v>0</v>
      </c>
      <c r="K166" s="1">
        <f>+I166+J166</f>
        <v>-3</v>
      </c>
    </row>
    <row r="167" spans="2:10" ht="12.75">
      <c r="B167" s="1" t="s">
        <v>109</v>
      </c>
      <c r="F167" s="51"/>
      <c r="G167" s="12"/>
      <c r="I167" s="18"/>
      <c r="J167" s="29"/>
    </row>
    <row r="168" spans="2:11" ht="12.75">
      <c r="B168" s="1" t="s">
        <v>112</v>
      </c>
      <c r="F168" s="51"/>
      <c r="G168" s="12"/>
      <c r="I168" s="56">
        <v>-551</v>
      </c>
      <c r="J168" s="56">
        <v>0</v>
      </c>
      <c r="K168" s="96">
        <f>+I168+J168</f>
        <v>-551</v>
      </c>
    </row>
    <row r="169" spans="2:11" ht="12.75">
      <c r="B169" s="50" t="s">
        <v>364</v>
      </c>
      <c r="F169" s="51"/>
      <c r="G169" s="12"/>
      <c r="I169" s="29">
        <f>SUM(I164:I168)</f>
        <v>137510</v>
      </c>
      <c r="J169" s="29">
        <f>SUM(J164:J168)</f>
        <v>-202</v>
      </c>
      <c r="K169" s="29">
        <f>SUM(K164:K168)</f>
        <v>137308</v>
      </c>
    </row>
    <row r="170" spans="2:11" ht="12.75">
      <c r="B170" s="16" t="s">
        <v>325</v>
      </c>
      <c r="F170" s="51"/>
      <c r="G170" s="12"/>
      <c r="I170" s="29">
        <v>-48567</v>
      </c>
      <c r="J170" s="29">
        <f>-579+579</f>
        <v>0</v>
      </c>
      <c r="K170" s="29">
        <f>+I170+J170</f>
        <v>-48567</v>
      </c>
    </row>
    <row r="171" spans="2:11" ht="13.5" thickBot="1">
      <c r="B171" s="16" t="s">
        <v>365</v>
      </c>
      <c r="F171" s="51"/>
      <c r="G171" s="12"/>
      <c r="I171" s="62">
        <f>+I169+I170</f>
        <v>88943</v>
      </c>
      <c r="J171" s="62">
        <f>+J169+J170</f>
        <v>-202</v>
      </c>
      <c r="K171" s="62">
        <f>+K169+K170</f>
        <v>88741</v>
      </c>
    </row>
    <row r="172" spans="1:10" ht="13.5" thickTop="1">
      <c r="A172" s="30"/>
      <c r="D172" s="105"/>
      <c r="H172" s="29"/>
      <c r="I172" s="8"/>
      <c r="J172" s="29"/>
    </row>
    <row r="173" spans="1:10" ht="12.75">
      <c r="A173" s="30" t="s">
        <v>42</v>
      </c>
      <c r="B173" s="19" t="s">
        <v>194</v>
      </c>
      <c r="D173" s="105"/>
      <c r="H173" s="29"/>
      <c r="I173" s="8"/>
      <c r="J173" s="29"/>
    </row>
    <row r="174" spans="1:10" ht="12.75">
      <c r="A174" s="16"/>
      <c r="H174" s="29"/>
      <c r="I174" s="8"/>
      <c r="J174" s="29"/>
    </row>
    <row r="175" ht="12.75">
      <c r="B175" s="132" t="s">
        <v>433</v>
      </c>
    </row>
    <row r="176" spans="2:10" ht="12.75">
      <c r="B176" s="132" t="s">
        <v>434</v>
      </c>
      <c r="H176" s="29"/>
      <c r="I176" s="8"/>
      <c r="J176" s="29"/>
    </row>
    <row r="177" spans="2:10" ht="12.75">
      <c r="B177" s="132" t="s">
        <v>435</v>
      </c>
      <c r="H177" s="29"/>
      <c r="I177" s="8"/>
      <c r="J177" s="29"/>
    </row>
    <row r="178" spans="1:10" ht="12.75">
      <c r="A178" s="30"/>
      <c r="H178" s="29"/>
      <c r="I178" s="8"/>
      <c r="J178" s="29"/>
    </row>
    <row r="179" spans="1:10" ht="12.75">
      <c r="A179" s="30" t="s">
        <v>43</v>
      </c>
      <c r="B179" s="19" t="s">
        <v>81</v>
      </c>
      <c r="H179" s="29"/>
      <c r="I179" s="8"/>
      <c r="J179" s="29"/>
    </row>
    <row r="180" spans="1:10" ht="12.75">
      <c r="A180" s="16"/>
      <c r="H180" s="29"/>
      <c r="I180" s="8"/>
      <c r="J180" s="29"/>
    </row>
    <row r="181" spans="1:10" ht="12.75">
      <c r="A181" s="16"/>
      <c r="B181" s="50" t="s">
        <v>309</v>
      </c>
      <c r="H181" s="29"/>
      <c r="I181" s="8"/>
      <c r="J181" s="29"/>
    </row>
    <row r="182" spans="1:10" ht="12.75">
      <c r="A182" s="16"/>
      <c r="B182" s="130" t="s">
        <v>413</v>
      </c>
      <c r="H182" s="29"/>
      <c r="I182" s="8"/>
      <c r="J182" s="29"/>
    </row>
    <row r="183" spans="1:10" ht="12.75">
      <c r="A183" s="16"/>
      <c r="B183" s="130"/>
      <c r="H183" s="29"/>
      <c r="I183" s="8"/>
      <c r="J183" s="29"/>
    </row>
    <row r="184" spans="1:10" ht="12.75">
      <c r="A184" s="7" t="s">
        <v>44</v>
      </c>
      <c r="B184" s="19" t="s">
        <v>82</v>
      </c>
      <c r="H184" s="29"/>
      <c r="I184" s="8"/>
      <c r="J184" s="29"/>
    </row>
    <row r="185" spans="3:11" ht="12.75">
      <c r="C185" s="4"/>
      <c r="E185" s="4"/>
      <c r="F185" s="4"/>
      <c r="G185" s="4"/>
      <c r="H185" s="4"/>
      <c r="I185" s="4"/>
      <c r="J185" s="4"/>
      <c r="K185" s="4"/>
    </row>
    <row r="186" spans="1:11" ht="12.75">
      <c r="A186" s="2"/>
      <c r="B186" s="131" t="s">
        <v>398</v>
      </c>
      <c r="C186" s="4"/>
      <c r="E186" s="4"/>
      <c r="F186" s="4"/>
      <c r="G186" s="4"/>
      <c r="H186" s="4"/>
      <c r="I186" s="4"/>
      <c r="J186" s="4"/>
      <c r="K186" s="4"/>
    </row>
    <row r="187" spans="1:11" ht="12.75">
      <c r="A187" s="2"/>
      <c r="B187" s="2"/>
      <c r="C187" s="4"/>
      <c r="E187" s="4"/>
      <c r="F187" s="4"/>
      <c r="G187" s="4"/>
      <c r="H187" s="4"/>
      <c r="I187" s="4"/>
      <c r="J187" s="4"/>
      <c r="K187" s="4"/>
    </row>
    <row r="188" spans="1:11" ht="12.75">
      <c r="A188" s="7" t="s">
        <v>390</v>
      </c>
      <c r="B188" s="7" t="s">
        <v>83</v>
      </c>
      <c r="C188" s="4"/>
      <c r="E188" s="4"/>
      <c r="F188" s="4"/>
      <c r="G188" s="4"/>
      <c r="H188" s="4"/>
      <c r="I188" s="4"/>
      <c r="J188" s="4"/>
      <c r="K188" s="4"/>
    </row>
    <row r="189" spans="1:11" ht="12.75">
      <c r="A189" s="2"/>
      <c r="B189" s="2"/>
      <c r="C189" s="4"/>
      <c r="E189" s="4"/>
      <c r="I189" s="4"/>
      <c r="J189" s="4"/>
      <c r="K189" s="4"/>
    </row>
    <row r="190" spans="1:11" ht="12.75">
      <c r="A190" s="2"/>
      <c r="B190" s="2" t="s">
        <v>113</v>
      </c>
      <c r="C190" s="4"/>
      <c r="E190" s="4"/>
      <c r="F190" s="50" t="s">
        <v>138</v>
      </c>
      <c r="G190" s="4"/>
      <c r="H190" s="50" t="s">
        <v>138</v>
      </c>
      <c r="I190" s="16"/>
      <c r="J190" s="16"/>
      <c r="K190" s="4"/>
    </row>
    <row r="191" spans="1:11" ht="12.75">
      <c r="A191" s="2"/>
      <c r="B191" s="2"/>
      <c r="C191" s="4"/>
      <c r="E191" s="4"/>
      <c r="F191" s="129" t="s">
        <v>378</v>
      </c>
      <c r="G191" s="16"/>
      <c r="H191" s="50" t="s">
        <v>218</v>
      </c>
      <c r="I191" s="16"/>
      <c r="J191" s="16"/>
      <c r="K191" s="4"/>
    </row>
    <row r="192" spans="1:11" ht="12.75">
      <c r="A192" s="2"/>
      <c r="B192" s="2" t="s">
        <v>332</v>
      </c>
      <c r="C192" s="4"/>
      <c r="E192" s="4"/>
      <c r="F192" s="16" t="s">
        <v>33</v>
      </c>
      <c r="G192" s="16"/>
      <c r="H192" s="16" t="s">
        <v>33</v>
      </c>
      <c r="I192" s="4"/>
      <c r="J192" s="4"/>
      <c r="K192" s="4"/>
    </row>
    <row r="193" spans="1:11" ht="12.75">
      <c r="A193" s="2"/>
      <c r="B193" s="2" t="s">
        <v>32</v>
      </c>
      <c r="C193" s="4"/>
      <c r="E193" s="4"/>
      <c r="F193" s="4"/>
      <c r="G193" s="4"/>
      <c r="H193" s="3"/>
      <c r="I193" s="4"/>
      <c r="J193" s="4"/>
      <c r="K193" s="4"/>
    </row>
    <row r="194" spans="1:11" ht="13.5" thickBot="1">
      <c r="A194" s="2"/>
      <c r="B194" s="2" t="s">
        <v>90</v>
      </c>
      <c r="C194" s="4"/>
      <c r="E194" s="4"/>
      <c r="F194" s="49">
        <v>99.95</v>
      </c>
      <c r="G194" s="4"/>
      <c r="H194" s="49">
        <v>138.6</v>
      </c>
      <c r="I194" s="4"/>
      <c r="J194" s="4"/>
      <c r="K194" s="4"/>
    </row>
    <row r="195" spans="1:11" ht="13.5" thickTop="1">
      <c r="A195" s="2"/>
      <c r="B195" s="2"/>
      <c r="C195" s="4"/>
      <c r="K195" s="4"/>
    </row>
    <row r="196" spans="1:11" ht="12.75">
      <c r="A196" s="7" t="s">
        <v>186</v>
      </c>
      <c r="B196" s="2"/>
      <c r="C196" s="4"/>
      <c r="K196" s="4"/>
    </row>
    <row r="197" spans="1:11" ht="12.75">
      <c r="A197" s="2"/>
      <c r="B197" s="2"/>
      <c r="C197" s="4"/>
      <c r="K197" s="4"/>
    </row>
    <row r="198" spans="1:11" ht="12.75">
      <c r="A198" s="7" t="s">
        <v>34</v>
      </c>
      <c r="B198" s="7" t="s">
        <v>45</v>
      </c>
      <c r="C198" s="4"/>
      <c r="K198" s="4"/>
    </row>
    <row r="199" spans="1:11" ht="12.75">
      <c r="A199" s="2"/>
      <c r="B199" s="2"/>
      <c r="C199" s="4"/>
      <c r="K199" s="4"/>
    </row>
    <row r="200" spans="1:11" ht="12.75">
      <c r="A200" s="2"/>
      <c r="B200" s="129" t="s">
        <v>408</v>
      </c>
      <c r="C200" s="4"/>
      <c r="K200" s="4"/>
    </row>
    <row r="201" spans="1:11" ht="12.75">
      <c r="A201" s="2"/>
      <c r="B201" s="130" t="s">
        <v>399</v>
      </c>
      <c r="C201" s="4"/>
      <c r="K201" s="4"/>
    </row>
    <row r="202" spans="1:11" ht="12.75">
      <c r="A202" s="2"/>
      <c r="B202" s="16"/>
      <c r="C202" s="4"/>
      <c r="K202" s="4"/>
    </row>
    <row r="203" spans="1:11" ht="12.75">
      <c r="A203" s="2"/>
      <c r="B203" s="129" t="s">
        <v>409</v>
      </c>
      <c r="C203" s="4"/>
      <c r="K203" s="4"/>
    </row>
    <row r="204" spans="1:11" ht="12.75">
      <c r="A204" s="2"/>
      <c r="B204" s="130" t="s">
        <v>414</v>
      </c>
      <c r="C204" s="4"/>
      <c r="K204" s="4"/>
    </row>
    <row r="205" spans="1:11" ht="12.75">
      <c r="A205" s="2"/>
      <c r="B205" s="130"/>
      <c r="C205" s="4"/>
      <c r="K205" s="4"/>
    </row>
    <row r="206" spans="1:11" ht="12.75">
      <c r="A206" s="7" t="s">
        <v>46</v>
      </c>
      <c r="B206" s="7" t="s">
        <v>65</v>
      </c>
      <c r="C206" s="4"/>
      <c r="K206" s="4"/>
    </row>
    <row r="207" spans="1:11" ht="12.75">
      <c r="A207" s="2"/>
      <c r="B207" s="2"/>
      <c r="C207" s="4"/>
      <c r="K207" s="4"/>
    </row>
    <row r="208" spans="1:11" ht="12.75">
      <c r="A208" s="2"/>
      <c r="B208" s="129" t="s">
        <v>415</v>
      </c>
      <c r="C208" s="4"/>
      <c r="K208" s="4"/>
    </row>
    <row r="209" spans="1:11" ht="12.75">
      <c r="A209" s="2"/>
      <c r="B209" s="129" t="s">
        <v>410</v>
      </c>
      <c r="C209" s="4"/>
      <c r="K209" s="4"/>
    </row>
    <row r="210" spans="1:11" ht="12.75">
      <c r="A210" s="2"/>
      <c r="B210" s="130"/>
      <c r="C210" s="4"/>
      <c r="K210" s="4"/>
    </row>
    <row r="211" spans="1:11" ht="12.75">
      <c r="A211" s="2"/>
      <c r="B211" s="129" t="s">
        <v>416</v>
      </c>
      <c r="C211" s="4"/>
      <c r="K211" s="4"/>
    </row>
    <row r="212" spans="1:11" ht="12.75">
      <c r="A212" s="2"/>
      <c r="B212" s="130" t="s">
        <v>417</v>
      </c>
      <c r="C212" s="4"/>
      <c r="K212" s="4"/>
    </row>
    <row r="213" spans="1:11" ht="12.75">
      <c r="A213" s="2"/>
      <c r="B213" s="130" t="s">
        <v>418</v>
      </c>
      <c r="C213" s="4"/>
      <c r="K213" s="4"/>
    </row>
    <row r="214" spans="1:11" ht="12.75">
      <c r="A214" s="2"/>
      <c r="B214" s="16"/>
      <c r="C214" s="4"/>
      <c r="K214" s="4"/>
    </row>
    <row r="215" spans="1:11" ht="12.75">
      <c r="A215" s="7" t="s">
        <v>47</v>
      </c>
      <c r="B215" s="7" t="s">
        <v>358</v>
      </c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2"/>
      <c r="B216" s="2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2"/>
      <c r="B217" s="128" t="s">
        <v>419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2"/>
      <c r="B218" s="12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7" t="s">
        <v>48</v>
      </c>
      <c r="B219" s="7" t="s">
        <v>92</v>
      </c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2"/>
      <c r="B220" s="2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2"/>
      <c r="B221" s="2" t="s">
        <v>94</v>
      </c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2"/>
      <c r="B222" s="2" t="s">
        <v>93</v>
      </c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2"/>
      <c r="B223" s="2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7" t="s">
        <v>49</v>
      </c>
      <c r="B224" s="7" t="s">
        <v>325</v>
      </c>
      <c r="G224" s="12"/>
      <c r="H224" s="27" t="s">
        <v>211</v>
      </c>
      <c r="I224" s="137" t="s">
        <v>376</v>
      </c>
      <c r="K224" s="4"/>
    </row>
    <row r="225" spans="1:11" ht="12.75">
      <c r="A225" s="2"/>
      <c r="G225" s="12"/>
      <c r="H225" s="27" t="s">
        <v>70</v>
      </c>
      <c r="I225" s="27" t="s">
        <v>233</v>
      </c>
      <c r="K225" s="4"/>
    </row>
    <row r="226" spans="1:11" ht="12.75">
      <c r="A226" s="2"/>
      <c r="H226" s="141" t="s">
        <v>400</v>
      </c>
      <c r="I226" s="141" t="s">
        <v>400</v>
      </c>
      <c r="K226" s="4"/>
    </row>
    <row r="227" spans="1:11" ht="12.75">
      <c r="A227" s="2"/>
      <c r="H227" s="20" t="s">
        <v>0</v>
      </c>
      <c r="I227" s="20" t="s">
        <v>0</v>
      </c>
      <c r="K227" s="4"/>
    </row>
    <row r="228" spans="1:11" ht="12.75">
      <c r="A228" s="2"/>
      <c r="B228" s="2" t="s">
        <v>19</v>
      </c>
      <c r="G228" s="8"/>
      <c r="H228" s="145">
        <v>4535</v>
      </c>
      <c r="I228" s="145">
        <v>14943</v>
      </c>
      <c r="K228" s="4"/>
    </row>
    <row r="229" spans="1:11" ht="12.75">
      <c r="A229" s="2"/>
      <c r="B229" s="2" t="s">
        <v>327</v>
      </c>
      <c r="G229" s="8"/>
      <c r="H229" s="145">
        <v>33045</v>
      </c>
      <c r="I229" s="145">
        <v>33787</v>
      </c>
      <c r="K229" s="4"/>
    </row>
    <row r="230" spans="1:11" ht="12.75">
      <c r="A230" s="2"/>
      <c r="B230" s="128" t="s">
        <v>425</v>
      </c>
      <c r="G230" s="8"/>
      <c r="H230" s="145">
        <v>-163</v>
      </c>
      <c r="I230" s="145">
        <v>-163</v>
      </c>
      <c r="K230" s="4"/>
    </row>
    <row r="231" spans="1:11" ht="13.5" thickBot="1">
      <c r="A231" s="2"/>
      <c r="B231" s="2"/>
      <c r="G231" s="8"/>
      <c r="H231" s="146">
        <f>SUM(H228:H230)</f>
        <v>37417</v>
      </c>
      <c r="I231" s="146">
        <f>SUM(I228:I230)</f>
        <v>48567</v>
      </c>
      <c r="K231" s="4"/>
    </row>
    <row r="232" spans="1:11" ht="12.75">
      <c r="A232" s="2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B233" s="129" t="s">
        <v>426</v>
      </c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2"/>
      <c r="B234" s="128" t="s">
        <v>427</v>
      </c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2"/>
      <c r="B235" s="129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7" t="s">
        <v>50</v>
      </c>
      <c r="B236" s="7" t="s">
        <v>51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2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16" t="s">
        <v>350</v>
      </c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"/>
      <c r="B239" s="16" t="s">
        <v>351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2"/>
      <c r="B240" s="16" t="s">
        <v>352</v>
      </c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2"/>
      <c r="B241" s="130" t="s">
        <v>420</v>
      </c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2"/>
      <c r="B242" s="106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7" t="s">
        <v>52</v>
      </c>
      <c r="B243" s="7" t="s">
        <v>91</v>
      </c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2"/>
      <c r="B244" s="2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2"/>
      <c r="B245" s="131" t="s">
        <v>401</v>
      </c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2"/>
      <c r="B246" s="131" t="s">
        <v>402</v>
      </c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2"/>
      <c r="B247" s="2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7" t="s">
        <v>53</v>
      </c>
      <c r="B248" s="7" t="s">
        <v>54</v>
      </c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2"/>
      <c r="B249" s="2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2"/>
      <c r="B250" s="131" t="s">
        <v>422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2"/>
      <c r="B251" s="2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7" t="s">
        <v>55</v>
      </c>
      <c r="B252" s="7" t="s">
        <v>56</v>
      </c>
      <c r="C252" s="4"/>
      <c r="D252" s="4"/>
      <c r="E252" s="4"/>
      <c r="F252" s="4"/>
      <c r="G252" s="4"/>
      <c r="H252" s="3" t="s">
        <v>66</v>
      </c>
      <c r="I252" s="4"/>
      <c r="J252" s="4"/>
      <c r="K252" s="4"/>
    </row>
    <row r="253" spans="1:11" ht="12.75">
      <c r="A253" s="2"/>
      <c r="B253" s="2"/>
      <c r="D253" s="4"/>
      <c r="E253" s="4"/>
      <c r="F253" s="4"/>
      <c r="G253" s="4"/>
      <c r="H253" s="142" t="s">
        <v>378</v>
      </c>
      <c r="I253" s="4"/>
      <c r="J253" s="4"/>
      <c r="K253" s="4"/>
    </row>
    <row r="254" spans="1:11" ht="12.75">
      <c r="A254" s="2"/>
      <c r="B254" s="1" t="s">
        <v>21</v>
      </c>
      <c r="D254" s="4"/>
      <c r="E254" s="4"/>
      <c r="F254" s="4"/>
      <c r="G254" s="4"/>
      <c r="H254" s="3" t="s">
        <v>0</v>
      </c>
      <c r="I254" s="4"/>
      <c r="J254" s="4"/>
      <c r="K254" s="4"/>
    </row>
    <row r="255" spans="1:11" ht="12.75">
      <c r="A255" s="2"/>
      <c r="D255" s="4"/>
      <c r="E255" s="4"/>
      <c r="F255" s="4"/>
      <c r="G255" s="4"/>
      <c r="H255" s="24"/>
      <c r="I255" s="4"/>
      <c r="J255" s="4"/>
      <c r="K255" s="4"/>
    </row>
    <row r="256" spans="1:11" ht="12.75">
      <c r="A256" s="2"/>
      <c r="C256" s="1" t="s">
        <v>68</v>
      </c>
      <c r="D256" s="4"/>
      <c r="E256" s="4"/>
      <c r="F256" s="4"/>
      <c r="G256" s="4"/>
      <c r="H256" s="24">
        <v>15471</v>
      </c>
      <c r="I256" s="4"/>
      <c r="J256" s="4"/>
      <c r="K256" s="4"/>
    </row>
    <row r="257" spans="1:11" ht="12.75">
      <c r="A257" s="2"/>
      <c r="C257" s="1" t="s">
        <v>67</v>
      </c>
      <c r="D257" s="4"/>
      <c r="E257" s="4"/>
      <c r="F257" s="4"/>
      <c r="G257" s="4"/>
      <c r="H257" s="46">
        <v>25319</v>
      </c>
      <c r="I257" s="4"/>
      <c r="J257" s="4"/>
      <c r="K257" s="4"/>
    </row>
    <row r="258" spans="1:11" ht="12.75">
      <c r="A258" s="2"/>
      <c r="D258" s="4"/>
      <c r="E258" s="4"/>
      <c r="F258" s="4"/>
      <c r="G258" s="4"/>
      <c r="H258" s="22">
        <f>SUM(H256:H257)</f>
        <v>40790</v>
      </c>
      <c r="I258" s="4"/>
      <c r="J258" s="4"/>
      <c r="K258" s="4"/>
    </row>
    <row r="259" spans="1:11" ht="12.75">
      <c r="A259" s="2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2"/>
      <c r="B260" s="1" t="s">
        <v>22</v>
      </c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2"/>
      <c r="C261" s="1" t="s">
        <v>68</v>
      </c>
      <c r="D261" s="4"/>
      <c r="E261" s="4"/>
      <c r="F261" s="4"/>
      <c r="G261" s="4"/>
      <c r="H261" s="22">
        <v>48350</v>
      </c>
      <c r="I261" s="4"/>
      <c r="J261" s="4"/>
      <c r="K261" s="4"/>
    </row>
    <row r="262" spans="1:11" ht="12.75">
      <c r="A262" s="2"/>
      <c r="C262" s="1" t="s">
        <v>85</v>
      </c>
      <c r="D262" s="4"/>
      <c r="E262" s="4"/>
      <c r="F262" s="4"/>
      <c r="G262" s="4"/>
      <c r="H262" s="93">
        <v>0</v>
      </c>
      <c r="I262" s="4"/>
      <c r="J262" s="4"/>
      <c r="K262" s="4"/>
    </row>
    <row r="263" spans="1:11" ht="12.75">
      <c r="A263" s="2"/>
      <c r="D263" s="4"/>
      <c r="E263" s="4"/>
      <c r="F263" s="4"/>
      <c r="G263" s="4"/>
      <c r="H263" s="24">
        <f>+H261+H262</f>
        <v>48350</v>
      </c>
      <c r="I263" s="4"/>
      <c r="J263" s="4"/>
      <c r="K263" s="4"/>
    </row>
    <row r="264" spans="1:11" ht="12.75">
      <c r="A264" s="2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3.5" thickBot="1">
      <c r="A265" s="2"/>
      <c r="B265" s="2"/>
      <c r="C265" s="4"/>
      <c r="D265" s="4"/>
      <c r="E265" s="4"/>
      <c r="F265" s="4"/>
      <c r="G265" s="4"/>
      <c r="H265" s="47">
        <f>+H258+H263</f>
        <v>89140</v>
      </c>
      <c r="I265" s="4"/>
      <c r="J265" s="4"/>
      <c r="K265" s="4"/>
    </row>
    <row r="266" spans="1:11" ht="13.5" thickTop="1">
      <c r="A266" s="2"/>
      <c r="B266" s="2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2"/>
      <c r="B267" s="132" t="s">
        <v>372</v>
      </c>
      <c r="F267" s="22"/>
      <c r="H267" s="22"/>
      <c r="I267" s="4"/>
      <c r="J267" s="4"/>
      <c r="K267" s="4"/>
    </row>
    <row r="268" spans="1:11" ht="12.75">
      <c r="A268" s="2"/>
      <c r="F268" s="22"/>
      <c r="H268" s="22"/>
      <c r="I268" s="4"/>
      <c r="J268" s="4"/>
      <c r="K268" s="4"/>
    </row>
    <row r="269" spans="1:11" ht="12.75">
      <c r="A269" s="2"/>
      <c r="B269" s="2"/>
      <c r="F269" s="89"/>
      <c r="G269" s="68"/>
      <c r="H269" s="89"/>
      <c r="I269" s="4"/>
      <c r="J269" s="4"/>
      <c r="K269" s="4"/>
    </row>
    <row r="270" spans="1:11" ht="12.75">
      <c r="A270" s="7" t="s">
        <v>57</v>
      </c>
      <c r="B270" s="7" t="s">
        <v>58</v>
      </c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2"/>
      <c r="B271" s="2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2"/>
      <c r="B272" s="131" t="s">
        <v>429</v>
      </c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2"/>
      <c r="B273" s="128" t="s">
        <v>430</v>
      </c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2"/>
      <c r="B274" s="128" t="s">
        <v>431</v>
      </c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2"/>
      <c r="B275" s="128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7" t="s">
        <v>59</v>
      </c>
      <c r="B276" s="7" t="s">
        <v>60</v>
      </c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2"/>
      <c r="B277" s="2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2"/>
      <c r="B278" s="21" t="s">
        <v>179</v>
      </c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2"/>
      <c r="B279" s="21" t="s">
        <v>180</v>
      </c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2"/>
      <c r="B280" s="21" t="s">
        <v>181</v>
      </c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2"/>
      <c r="B281" s="2" t="s">
        <v>182</v>
      </c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2"/>
      <c r="B282" s="2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20"/>
      <c r="B283" s="2" t="s">
        <v>172</v>
      </c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2"/>
      <c r="B284" s="21" t="s">
        <v>173</v>
      </c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2"/>
      <c r="B285" s="2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2"/>
      <c r="B286" s="21" t="s">
        <v>183</v>
      </c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2"/>
      <c r="B287" s="21" t="s">
        <v>184</v>
      </c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2"/>
      <c r="B288" s="128" t="s">
        <v>428</v>
      </c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2"/>
      <c r="B289" s="2" t="s">
        <v>299</v>
      </c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2"/>
      <c r="B290" s="2" t="s">
        <v>300</v>
      </c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2"/>
      <c r="B291" s="2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7" t="s">
        <v>61</v>
      </c>
      <c r="B292" s="7" t="s">
        <v>62</v>
      </c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2"/>
      <c r="B293" s="2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2"/>
      <c r="B294" s="128" t="s">
        <v>424</v>
      </c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2"/>
      <c r="B295" s="128" t="s">
        <v>421</v>
      </c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2"/>
      <c r="B296" s="128" t="s">
        <v>423</v>
      </c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2"/>
      <c r="B297" s="131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2"/>
      <c r="B298" s="21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7" t="s">
        <v>63</v>
      </c>
      <c r="B299" s="7" t="s">
        <v>64</v>
      </c>
      <c r="C299" s="4"/>
      <c r="D299" s="4"/>
      <c r="E299" s="150" t="s">
        <v>290</v>
      </c>
      <c r="F299" s="150"/>
      <c r="G299" s="48"/>
      <c r="H299" s="150" t="s">
        <v>291</v>
      </c>
      <c r="I299" s="150"/>
      <c r="J299" s="4"/>
      <c r="K299" s="4"/>
    </row>
    <row r="300" spans="1:11" ht="51">
      <c r="A300" s="7"/>
      <c r="B300" s="7"/>
      <c r="C300" s="4"/>
      <c r="D300" s="4"/>
      <c r="E300" s="149" t="s">
        <v>210</v>
      </c>
      <c r="F300" s="149"/>
      <c r="G300" s="48"/>
      <c r="H300" s="104" t="s">
        <v>266</v>
      </c>
      <c r="I300" s="104" t="s">
        <v>312</v>
      </c>
      <c r="J300" s="4"/>
      <c r="K300" s="4"/>
    </row>
    <row r="301" spans="1:11" ht="12.75">
      <c r="A301" s="7"/>
      <c r="B301" s="7"/>
      <c r="C301" s="4"/>
      <c r="D301" s="4"/>
      <c r="E301" s="143" t="s">
        <v>378</v>
      </c>
      <c r="F301" s="143" t="s">
        <v>218</v>
      </c>
      <c r="G301" s="37"/>
      <c r="H301" s="143" t="s">
        <v>378</v>
      </c>
      <c r="I301" s="143" t="s">
        <v>218</v>
      </c>
      <c r="J301" s="4"/>
      <c r="K301" s="4"/>
    </row>
    <row r="302" spans="1:11" ht="12.75">
      <c r="A302" s="2"/>
      <c r="B302" s="2"/>
      <c r="C302" s="4"/>
      <c r="D302" s="4"/>
      <c r="E302" s="36" t="s">
        <v>0</v>
      </c>
      <c r="F302" s="36" t="s">
        <v>0</v>
      </c>
      <c r="G302" s="36"/>
      <c r="H302" s="36" t="s">
        <v>0</v>
      </c>
      <c r="I302" s="36" t="s">
        <v>0</v>
      </c>
      <c r="J302" s="4"/>
      <c r="K302" s="4"/>
    </row>
    <row r="303" spans="1:11" ht="12.75">
      <c r="A303" s="2"/>
      <c r="B303" s="2"/>
      <c r="C303" s="4"/>
      <c r="D303" s="4"/>
      <c r="E303" s="3"/>
      <c r="F303" s="3"/>
      <c r="G303" s="4"/>
      <c r="H303" s="4"/>
      <c r="I303" s="4"/>
      <c r="J303" s="4"/>
      <c r="K303" s="4"/>
    </row>
    <row r="304" spans="1:11" ht="12.75">
      <c r="A304" s="2"/>
      <c r="B304" s="2" t="s">
        <v>301</v>
      </c>
      <c r="C304" s="4"/>
      <c r="D304" s="4"/>
      <c r="E304" s="22">
        <v>1568</v>
      </c>
      <c r="F304" s="22">
        <v>41696</v>
      </c>
      <c r="G304" s="4"/>
      <c r="H304" s="22">
        <v>88943</v>
      </c>
      <c r="I304" s="22">
        <v>65291</v>
      </c>
      <c r="J304" s="4"/>
      <c r="K304" s="4"/>
    </row>
    <row r="305" spans="1:11" ht="12.75">
      <c r="A305" s="2"/>
      <c r="B305" s="2" t="s">
        <v>302</v>
      </c>
      <c r="C305" s="4"/>
      <c r="D305" s="4"/>
      <c r="E305" s="22">
        <v>-60</v>
      </c>
      <c r="F305" s="22">
        <v>-675</v>
      </c>
      <c r="G305" s="4"/>
      <c r="H305" s="22">
        <v>-202</v>
      </c>
      <c r="I305" s="22">
        <v>-270</v>
      </c>
      <c r="J305" s="4"/>
      <c r="K305" s="4"/>
    </row>
    <row r="306" spans="1:11" ht="6.75" customHeight="1">
      <c r="A306" s="2"/>
      <c r="B306" s="2"/>
      <c r="C306" s="4"/>
      <c r="D306" s="4"/>
      <c r="E306" s="125"/>
      <c r="F306" s="125"/>
      <c r="G306" s="4"/>
      <c r="H306" s="125"/>
      <c r="I306" s="125"/>
      <c r="J306" s="4"/>
      <c r="K306" s="4"/>
    </row>
    <row r="307" spans="1:11" ht="13.5" thickBot="1">
      <c r="A307" s="2"/>
      <c r="B307" s="2" t="s">
        <v>303</v>
      </c>
      <c r="E307" s="126">
        <f>SUM(E304:E305)</f>
        <v>1508</v>
      </c>
      <c r="F307" s="127">
        <f>SUM(F304:F305)</f>
        <v>41021</v>
      </c>
      <c r="G307" s="12"/>
      <c r="H307" s="126">
        <f>+CIS!D43</f>
        <v>88741</v>
      </c>
      <c r="I307" s="127">
        <f>SUM(I304:I305)</f>
        <v>65021</v>
      </c>
      <c r="J307" s="4"/>
      <c r="K307" s="4"/>
    </row>
    <row r="308" spans="1:9" ht="12" customHeight="1" thickTop="1">
      <c r="A308" s="2"/>
      <c r="B308" s="2"/>
      <c r="E308" s="12"/>
      <c r="F308" s="12"/>
      <c r="G308" s="12"/>
      <c r="H308" s="12"/>
      <c r="I308" s="26"/>
    </row>
    <row r="309" spans="1:9" ht="12" customHeight="1">
      <c r="A309" s="2"/>
      <c r="B309" s="2"/>
      <c r="E309" s="12"/>
      <c r="F309" s="12"/>
      <c r="G309" s="12"/>
      <c r="H309" s="12"/>
      <c r="I309" s="26"/>
    </row>
    <row r="310" spans="1:9" ht="12" customHeight="1">
      <c r="A310" s="19"/>
      <c r="B310" s="1" t="s">
        <v>69</v>
      </c>
      <c r="E310" s="12">
        <v>311156</v>
      </c>
      <c r="F310" s="88">
        <v>314874</v>
      </c>
      <c r="G310" s="12"/>
      <c r="H310" s="12">
        <v>314490</v>
      </c>
      <c r="I310" s="88">
        <v>313343</v>
      </c>
    </row>
    <row r="311" spans="1:9" ht="12" customHeight="1">
      <c r="A311" s="19"/>
      <c r="B311" s="1" t="s">
        <v>320</v>
      </c>
      <c r="E311" s="12">
        <v>474</v>
      </c>
      <c r="F311" s="88">
        <v>2957</v>
      </c>
      <c r="G311" s="12"/>
      <c r="H311" s="12">
        <v>1839</v>
      </c>
      <c r="I311" s="88">
        <v>383</v>
      </c>
    </row>
    <row r="312" spans="1:9" ht="12" customHeight="1">
      <c r="A312" s="19"/>
      <c r="B312" s="1" t="s">
        <v>356</v>
      </c>
      <c r="E312" s="94"/>
      <c r="F312" s="94"/>
      <c r="H312" s="94"/>
      <c r="I312" s="94"/>
    </row>
    <row r="313" spans="1:9" ht="12" customHeight="1" thickBot="1">
      <c r="A313" s="19"/>
      <c r="B313" s="1" t="s">
        <v>359</v>
      </c>
      <c r="E313" s="95">
        <f>+E310+E311</f>
        <v>311630</v>
      </c>
      <c r="F313" s="95">
        <f>+F310+F311</f>
        <v>317831</v>
      </c>
      <c r="G313" s="12"/>
      <c r="H313" s="95">
        <f>+H311+H310</f>
        <v>316329</v>
      </c>
      <c r="I313" s="95">
        <f>+I311+I310</f>
        <v>313726</v>
      </c>
    </row>
    <row r="314" spans="1:9" ht="12" customHeight="1" thickTop="1">
      <c r="A314" s="19"/>
      <c r="I314" s="3"/>
    </row>
    <row r="315" spans="1:9" ht="12" customHeight="1">
      <c r="A315" s="19"/>
      <c r="I315" s="3"/>
    </row>
    <row r="316" spans="1:9" ht="12" customHeight="1">
      <c r="A316" s="19"/>
      <c r="B316" s="39" t="s">
        <v>321</v>
      </c>
      <c r="E316" s="92">
        <v>0.49</v>
      </c>
      <c r="F316" s="92">
        <v>13.24</v>
      </c>
      <c r="G316" s="58"/>
      <c r="H316" s="92">
        <v>28.28</v>
      </c>
      <c r="I316" s="92">
        <v>20.83</v>
      </c>
    </row>
    <row r="317" spans="1:9" ht="12" customHeight="1">
      <c r="A317" s="19"/>
      <c r="B317" s="39" t="s">
        <v>357</v>
      </c>
      <c r="E317" s="13">
        <v>-0.01</v>
      </c>
      <c r="F317" s="13">
        <v>-0.21</v>
      </c>
      <c r="G317" s="58"/>
      <c r="H317" s="13">
        <v>-0.06</v>
      </c>
      <c r="I317" s="13">
        <v>-0.08</v>
      </c>
    </row>
    <row r="318" spans="1:9" ht="12" customHeight="1">
      <c r="A318" s="19"/>
      <c r="B318" s="1" t="s">
        <v>226</v>
      </c>
      <c r="E318" s="13">
        <v>0.48</v>
      </c>
      <c r="F318" s="13">
        <v>13.03</v>
      </c>
      <c r="G318" s="12"/>
      <c r="H318" s="13">
        <v>28.22</v>
      </c>
      <c r="I318" s="13">
        <v>20.75</v>
      </c>
    </row>
    <row r="319" spans="1:9" ht="12" customHeight="1">
      <c r="A319" s="19"/>
      <c r="E319" s="13"/>
      <c r="F319" s="86"/>
      <c r="G319" s="12"/>
      <c r="H319" s="13"/>
      <c r="I319" s="86"/>
    </row>
    <row r="320" spans="1:9" ht="12" customHeight="1">
      <c r="A320" s="19"/>
      <c r="B320" s="39" t="s">
        <v>322</v>
      </c>
      <c r="E320" s="13">
        <v>0.49</v>
      </c>
      <c r="F320" s="13">
        <v>13.12</v>
      </c>
      <c r="G320" s="12"/>
      <c r="H320" s="13">
        <v>28.11</v>
      </c>
      <c r="I320" s="13">
        <v>20.81</v>
      </c>
    </row>
    <row r="321" spans="1:9" ht="12" customHeight="1">
      <c r="A321" s="19"/>
      <c r="B321" s="39" t="s">
        <v>323</v>
      </c>
      <c r="E321" s="92">
        <v>-0.01</v>
      </c>
      <c r="F321" s="92">
        <v>-0.21</v>
      </c>
      <c r="G321" s="12"/>
      <c r="H321" s="92">
        <v>-0.06</v>
      </c>
      <c r="I321" s="92">
        <v>-0.08</v>
      </c>
    </row>
    <row r="322" spans="1:9" ht="12" customHeight="1" thickBot="1">
      <c r="A322" s="19"/>
      <c r="B322" s="1" t="s">
        <v>227</v>
      </c>
      <c r="E322" s="152">
        <v>0.48</v>
      </c>
      <c r="F322" s="152">
        <v>12.91</v>
      </c>
      <c r="G322" s="12"/>
      <c r="H322" s="152">
        <v>28.05</v>
      </c>
      <c r="I322" s="152">
        <v>20.73</v>
      </c>
    </row>
    <row r="323" spans="1:9" ht="12" customHeight="1" thickTop="1">
      <c r="A323" s="19"/>
      <c r="E323" s="12"/>
      <c r="F323" s="12"/>
      <c r="G323" s="12"/>
      <c r="H323" s="12"/>
      <c r="I323" s="12"/>
    </row>
    <row r="324" spans="1:9" ht="12" customHeight="1">
      <c r="A324" s="7"/>
      <c r="E324" s="12"/>
      <c r="F324" s="26"/>
      <c r="G324" s="12"/>
      <c r="H324" s="12"/>
      <c r="I324" s="26"/>
    </row>
    <row r="325" ht="12" customHeight="1">
      <c r="A325" s="19"/>
    </row>
    <row r="326" ht="12" customHeight="1">
      <c r="A326" s="7" t="s">
        <v>9</v>
      </c>
    </row>
    <row r="327" ht="12" customHeight="1">
      <c r="A327" s="19"/>
    </row>
    <row r="328" ht="12" customHeight="1">
      <c r="A328" s="19"/>
    </row>
    <row r="329" ht="12" customHeight="1">
      <c r="A329" s="19" t="s">
        <v>13</v>
      </c>
    </row>
    <row r="330" ht="12" customHeight="1">
      <c r="A330" s="7" t="s">
        <v>14</v>
      </c>
    </row>
    <row r="331" ht="12" customHeight="1">
      <c r="A331" s="7" t="s">
        <v>15</v>
      </c>
    </row>
    <row r="332" ht="12" customHeight="1">
      <c r="A332" s="55" t="s">
        <v>403</v>
      </c>
    </row>
    <row r="333" ht="12" customHeight="1"/>
    <row r="334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603" ht="12" customHeight="1"/>
    <row r="605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</sheetData>
  <sheetProtection/>
  <mergeCells count="8">
    <mergeCell ref="E300:F300"/>
    <mergeCell ref="H299:I299"/>
    <mergeCell ref="E299:F299"/>
    <mergeCell ref="A1:I1"/>
    <mergeCell ref="A2:I2"/>
    <mergeCell ref="A3:I3"/>
    <mergeCell ref="C129:I129"/>
    <mergeCell ref="C152:I152"/>
  </mergeCells>
  <printOptions/>
  <pageMargins left="0.32" right="0.17" top="0.65" bottom="0.53" header="0.5" footer="0.5"/>
  <pageSetup horizontalDpi="300" verticalDpi="300" orientation="portrait" paperSize="9" scale="79" r:id="rId1"/>
  <rowBreaks count="3" manualBreakCount="3">
    <brk id="149" max="10" man="1"/>
    <brk id="223" max="10" man="1"/>
    <brk id="2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2008-08-19T07:04:19Z</cp:lastPrinted>
  <dcterms:created xsi:type="dcterms:W3CDTF">1999-09-14T02:56:27Z</dcterms:created>
  <dcterms:modified xsi:type="dcterms:W3CDTF">2008-08-19T08:28:22Z</dcterms:modified>
  <cp:category/>
  <cp:version/>
  <cp:contentType/>
  <cp:contentStatus/>
</cp:coreProperties>
</file>